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cuments\England Fencing\2017\BOYS\"/>
    </mc:Choice>
  </mc:AlternateContent>
  <bookViews>
    <workbookView xWindow="0" yWindow="0" windowWidth="21525" windowHeight="8145" xr2:uid="{00000000-000D-0000-FFFF-FFFF00000000}"/>
  </bookViews>
  <sheets>
    <sheet name="FULL RESULTS" sheetId="1" r:id="rId1"/>
    <sheet name="Sheet1" sheetId="2" r:id="rId2"/>
  </sheets>
  <definedNames>
    <definedName name="multiple">'FULL RESULTS'!$C$183:$D$214</definedName>
    <definedName name="_xlnm.Print_Area" localSheetId="0">'FULL RESULTS'!$B$1:$BX$114</definedName>
    <definedName name="TEST">'FULL RESULTS'!$B$115:$C$124</definedName>
    <definedName name="UMM">'FULL RESULTS'!$C$183:$D$214</definedName>
    <definedName name="y">'FULL RESULTS'!#REF!</definedName>
  </definedNames>
  <calcPr calcId="171027"/>
  <fileRecoveryPr autoRecover="0"/>
</workbook>
</file>

<file path=xl/calcChain.xml><?xml version="1.0" encoding="utf-8"?>
<calcChain xmlns="http://schemas.openxmlformats.org/spreadsheetml/2006/main">
  <c r="CZ30" i="1" l="1"/>
  <c r="CV30" i="1" l="1"/>
  <c r="H13" i="1" l="1"/>
  <c r="DA106" i="1" l="1"/>
  <c r="CP16" i="1" l="1"/>
  <c r="H16" i="1" l="1"/>
  <c r="H14" i="1"/>
  <c r="H7" i="1"/>
  <c r="CR25" i="1" l="1"/>
  <c r="CR43" i="1"/>
  <c r="CR30" i="1"/>
  <c r="CR37" i="1"/>
  <c r="CR22" i="1"/>
  <c r="CZ36" i="1" l="1"/>
  <c r="CZ26" i="1"/>
  <c r="CZ27" i="1"/>
  <c r="CZ18" i="1"/>
  <c r="CZ13" i="1"/>
  <c r="CX21" i="1"/>
  <c r="CX17" i="1"/>
  <c r="CX19" i="1"/>
  <c r="CX12" i="1"/>
  <c r="CX14" i="1"/>
  <c r="CX8" i="1"/>
  <c r="CX11" i="1"/>
  <c r="CT12" i="1"/>
  <c r="CT17" i="1"/>
  <c r="CT16" i="1"/>
  <c r="CV73" i="1" l="1"/>
  <c r="DA73" i="1" s="1"/>
  <c r="CV26" i="1"/>
  <c r="CV34" i="1"/>
  <c r="CJ99" i="1" l="1"/>
  <c r="DA99" i="1" s="1"/>
  <c r="CJ92" i="1"/>
  <c r="DA92" i="1" s="1"/>
  <c r="CN8" i="1" l="1"/>
  <c r="CN9" i="1"/>
  <c r="CN7" i="1"/>
  <c r="AH17" i="1" l="1"/>
  <c r="CL67" i="1"/>
  <c r="CL30" i="1"/>
  <c r="CL53" i="1"/>
  <c r="CL36" i="1"/>
  <c r="CF32" i="1"/>
  <c r="CF11" i="1"/>
  <c r="CF16" i="1"/>
  <c r="CF12" i="1"/>
  <c r="CF8" i="1"/>
  <c r="CF9" i="1"/>
  <c r="CH24" i="1"/>
  <c r="CH15" i="1"/>
  <c r="CH33" i="1"/>
  <c r="CH22" i="1"/>
  <c r="CH20" i="1"/>
  <c r="BZ12" i="1" l="1"/>
  <c r="BZ83" i="1"/>
  <c r="DA83" i="1" s="1"/>
  <c r="BZ16" i="1"/>
  <c r="CB30" i="1"/>
  <c r="CB38" i="1"/>
  <c r="CB46" i="1"/>
  <c r="BX7" i="1"/>
  <c r="BT21" i="1"/>
  <c r="BT16" i="1"/>
  <c r="BT12" i="1"/>
  <c r="BT11" i="1"/>
  <c r="BT35" i="1"/>
  <c r="BT19" i="1"/>
  <c r="BV24" i="1"/>
  <c r="BV20" i="1"/>
  <c r="BV22" i="1"/>
  <c r="BV53" i="1"/>
  <c r="BV46" i="1"/>
  <c r="BP21" i="1"/>
  <c r="BP9" i="1"/>
  <c r="BP8" i="1"/>
  <c r="BP16" i="1"/>
  <c r="BP12" i="1"/>
  <c r="BP19" i="1"/>
  <c r="BP41" i="1"/>
  <c r="BR25" i="1"/>
  <c r="BR20" i="1"/>
  <c r="BR72" i="1"/>
  <c r="BR36" i="1"/>
  <c r="BR27" i="1"/>
  <c r="BR53" i="1"/>
  <c r="BR18" i="1"/>
  <c r="BN15" i="1" l="1"/>
  <c r="BN54" i="1"/>
  <c r="BN50" i="1"/>
  <c r="BN38" i="1"/>
  <c r="BN47" i="1"/>
  <c r="BN25" i="1"/>
  <c r="BN43" i="1"/>
  <c r="BL49" i="1"/>
  <c r="BL16" i="1"/>
  <c r="BL12" i="1"/>
  <c r="BH68" i="1"/>
  <c r="BH40" i="1"/>
  <c r="BH79" i="1"/>
  <c r="BH33" i="1"/>
  <c r="BH23" i="1"/>
  <c r="BH42" i="1"/>
  <c r="BH37" i="1"/>
  <c r="BH24" i="1"/>
  <c r="BH29" i="1"/>
  <c r="BF60" i="1"/>
  <c r="BF21" i="1"/>
  <c r="BF16" i="1"/>
  <c r="BF12" i="1"/>
  <c r="BF19" i="1"/>
  <c r="BF15" i="1"/>
  <c r="BF8" i="1"/>
  <c r="BD31" i="1"/>
  <c r="DA31" i="1" s="1"/>
  <c r="BD39" i="1"/>
  <c r="DA39" i="1" s="1"/>
  <c r="BD52" i="1"/>
  <c r="DA52" i="1" s="1"/>
  <c r="BD24" i="1"/>
  <c r="BD40" i="1"/>
  <c r="BD20" i="1"/>
  <c r="BD23" i="1"/>
  <c r="BD18" i="1"/>
  <c r="AV23" i="1"/>
  <c r="AV26" i="1"/>
  <c r="AV59" i="1"/>
  <c r="AV24" i="1"/>
  <c r="AV68" i="1"/>
  <c r="AV37" i="1"/>
  <c r="AV48" i="1"/>
  <c r="AV28" i="1"/>
  <c r="AT45" i="1"/>
  <c r="AT8" i="1"/>
  <c r="AT16" i="1"/>
  <c r="AT60" i="1"/>
  <c r="AT14" i="1"/>
  <c r="AT12" i="1"/>
  <c r="AT44" i="1"/>
  <c r="AT17" i="1"/>
  <c r="AT19" i="1"/>
  <c r="BB14" i="1"/>
  <c r="BB10" i="1"/>
  <c r="BB7" i="1"/>
  <c r="AZ67" i="1" l="1"/>
  <c r="DA67" i="1" s="1"/>
  <c r="AD45" i="1"/>
  <c r="AD61" i="1"/>
  <c r="AD77" i="1"/>
  <c r="AD12" i="1"/>
  <c r="AD70" i="1"/>
  <c r="AD19" i="1"/>
  <c r="AD101" i="1"/>
  <c r="DA101" i="1" s="1"/>
  <c r="AR76" i="1" l="1"/>
  <c r="DA76" i="1" s="1"/>
  <c r="AR66" i="1"/>
  <c r="DA66" i="1" s="1"/>
  <c r="AR28" i="1"/>
  <c r="AR56" i="1"/>
  <c r="AP8" i="1"/>
  <c r="AP15" i="1"/>
  <c r="AP32" i="1"/>
  <c r="AP13" i="1"/>
  <c r="AL12" i="1"/>
  <c r="AN47" i="1"/>
  <c r="AN18" i="1"/>
  <c r="AN26" i="1"/>
  <c r="AN22" i="1"/>
  <c r="AN62" i="1"/>
  <c r="P25" i="1" l="1"/>
  <c r="P15" i="1"/>
  <c r="AD16" i="1" l="1"/>
  <c r="AD55" i="1"/>
  <c r="AF95" i="1"/>
  <c r="AF82" i="1"/>
  <c r="AF59" i="1"/>
  <c r="AF33" i="1"/>
  <c r="AF26" i="1"/>
  <c r="AF24" i="1"/>
  <c r="AF37" i="1"/>
  <c r="AF29" i="1"/>
  <c r="AJ30" i="1"/>
  <c r="AJ25" i="1"/>
  <c r="AJ26" i="1"/>
  <c r="AJ23" i="1"/>
  <c r="AJ29" i="1"/>
  <c r="AH9" i="1"/>
  <c r="Z49" i="1"/>
  <c r="Z12" i="1"/>
  <c r="Z51" i="1"/>
  <c r="AB22" i="1"/>
  <c r="AB25" i="1"/>
  <c r="AB26" i="1"/>
  <c r="AB36" i="1"/>
  <c r="AB27" i="1"/>
  <c r="AB38" i="1"/>
  <c r="T56" i="1" l="1"/>
  <c r="DA56" i="1" s="1"/>
  <c r="T40" i="1"/>
  <c r="T29" i="1"/>
  <c r="T37" i="1"/>
  <c r="T48" i="1"/>
  <c r="T23" i="1"/>
  <c r="T28" i="1"/>
  <c r="DA28" i="1" s="1"/>
  <c r="T24" i="1"/>
  <c r="R18" i="1"/>
  <c r="R79" i="1"/>
  <c r="DA79" i="1" s="1"/>
  <c r="R12" i="1"/>
  <c r="R36" i="1"/>
  <c r="R77" i="1"/>
  <c r="DA77" i="1" s="1"/>
  <c r="R20" i="1"/>
  <c r="R55" i="1"/>
  <c r="R8" i="1"/>
  <c r="R19" i="1"/>
  <c r="X50" i="1" l="1"/>
  <c r="X42" i="1"/>
  <c r="X20" i="1"/>
  <c r="X37" i="1"/>
  <c r="X25" i="1"/>
  <c r="X24" i="1"/>
  <c r="X27" i="1"/>
  <c r="V91" i="1"/>
  <c r="DA91" i="1" s="1"/>
  <c r="V12" i="1"/>
  <c r="V16" i="1"/>
  <c r="V19" i="1"/>
  <c r="V9" i="1"/>
  <c r="V10" i="1"/>
  <c r="N12" i="1"/>
  <c r="N16" i="1"/>
  <c r="L43" i="1"/>
  <c r="L23" i="1"/>
  <c r="L25" i="1"/>
  <c r="L18" i="1"/>
  <c r="L24" i="1"/>
  <c r="L20" i="1"/>
  <c r="L15" i="1"/>
  <c r="J12" i="1"/>
  <c r="J49" i="1"/>
  <c r="J11" i="1"/>
  <c r="J41" i="1"/>
  <c r="J16" i="1"/>
  <c r="CT8" i="1" l="1"/>
  <c r="CT19" i="1"/>
  <c r="CT9" i="1"/>
  <c r="CV38" i="1"/>
  <c r="CV25" i="1"/>
  <c r="CV24" i="1"/>
  <c r="CR15" i="1" l="1"/>
  <c r="CH18" i="1" l="1"/>
  <c r="BV25" i="1" l="1"/>
  <c r="BV18" i="1"/>
  <c r="BV27" i="1"/>
  <c r="BV13" i="1"/>
  <c r="AR23" i="1" l="1"/>
  <c r="BN36" i="1" l="1"/>
  <c r="BD13" i="1" l="1"/>
  <c r="B32" i="2" l="1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D200" i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192" i="1"/>
  <c r="D193" i="1" s="1"/>
  <c r="C192" i="1"/>
  <c r="L50" i="1"/>
  <c r="AN36" i="1"/>
  <c r="AR22" i="1"/>
  <c r="AN15" i="1"/>
  <c r="AB13" i="1"/>
  <c r="AP7" i="1"/>
  <c r="CX44" i="1" l="1"/>
  <c r="CT35" i="1"/>
  <c r="CF17" i="1"/>
  <c r="CH38" i="1"/>
  <c r="BR46" i="1"/>
  <c r="BV30" i="1"/>
  <c r="DA30" i="1" s="1"/>
  <c r="BH65" i="1"/>
  <c r="AV33" i="1"/>
  <c r="AT20" i="1"/>
  <c r="BB8" i="1"/>
  <c r="AD44" i="1"/>
  <c r="AR37" i="1"/>
  <c r="AN53" i="1"/>
  <c r="DA53" i="1" s="1"/>
  <c r="AP21" i="1"/>
  <c r="AJ57" i="1"/>
  <c r="AF74" i="1"/>
  <c r="AB18" i="1"/>
  <c r="R11" i="1"/>
  <c r="T59" i="1"/>
  <c r="X38" i="1"/>
  <c r="L38" i="1"/>
  <c r="J112" i="1"/>
  <c r="DA112" i="1" s="1"/>
  <c r="C193" i="1"/>
  <c r="D194" i="1"/>
  <c r="D195" i="1" s="1"/>
  <c r="D196" i="1" s="1"/>
  <c r="D197" i="1" s="1"/>
  <c r="D198" i="1" s="1"/>
  <c r="CV23" i="1" l="1"/>
  <c r="DA23" i="1" s="1"/>
  <c r="CZ47" i="1"/>
  <c r="CN11" i="1"/>
  <c r="CF19" i="1"/>
  <c r="BH59" i="1"/>
  <c r="DA59" i="1" s="1"/>
  <c r="BV89" i="1"/>
  <c r="DA89" i="1" s="1"/>
  <c r="BD43" i="1"/>
  <c r="AV29" i="1"/>
  <c r="AT61" i="1"/>
  <c r="BB17" i="1"/>
  <c r="AD113" i="1"/>
  <c r="DA113" i="1" s="1"/>
  <c r="AP35" i="1"/>
  <c r="AR74" i="1"/>
  <c r="DA74" i="1" s="1"/>
  <c r="AF54" i="1"/>
  <c r="AJ50" i="1"/>
  <c r="AH41" i="1"/>
  <c r="L42" i="1"/>
  <c r="AB62" i="1"/>
  <c r="X40" i="1"/>
  <c r="R45" i="1"/>
  <c r="T42" i="1"/>
  <c r="CV36" i="1"/>
  <c r="CB27" i="1"/>
  <c r="X47" i="1"/>
  <c r="C194" i="1"/>
  <c r="CV45" i="1" l="1"/>
  <c r="CZ34" i="1"/>
  <c r="CH13" i="1"/>
  <c r="BV43" i="1"/>
  <c r="DA43" i="1" s="1"/>
  <c r="AV40" i="1"/>
  <c r="AT55" i="1"/>
  <c r="AD38" i="1"/>
  <c r="AR48" i="1"/>
  <c r="DA48" i="1" s="1"/>
  <c r="AH21" i="1"/>
  <c r="AP12" i="1"/>
  <c r="AJ42" i="1"/>
  <c r="AF78" i="1"/>
  <c r="R60" i="1"/>
  <c r="DA60" i="1" s="1"/>
  <c r="X71" i="1"/>
  <c r="T90" i="1"/>
  <c r="CZ25" i="1"/>
  <c r="CB25" i="1"/>
  <c r="BR13" i="1"/>
  <c r="AP9" i="1"/>
  <c r="BD69" i="1"/>
  <c r="DA69" i="1" s="1"/>
  <c r="C195" i="1"/>
  <c r="BV38" i="1" s="1"/>
  <c r="CZ33" i="1" l="1"/>
  <c r="CH54" i="1"/>
  <c r="AV94" i="1"/>
  <c r="DA94" i="1" s="1"/>
  <c r="BB32" i="1"/>
  <c r="DA32" i="1" s="1"/>
  <c r="AJ63" i="1"/>
  <c r="AF85" i="1"/>
  <c r="X65" i="1"/>
  <c r="T108" i="1"/>
  <c r="DA108" i="1" s="1"/>
  <c r="CT11" i="1"/>
  <c r="CB15" i="1"/>
  <c r="C196" i="1"/>
  <c r="CX16" i="1" l="1"/>
  <c r="CV40" i="1"/>
  <c r="CH46" i="1"/>
  <c r="BD58" i="1"/>
  <c r="BJ9" i="1"/>
  <c r="AV85" i="1"/>
  <c r="DA85" i="1" s="1"/>
  <c r="AP11" i="1"/>
  <c r="AH51" i="1"/>
  <c r="AF104" i="1"/>
  <c r="DA104" i="1" s="1"/>
  <c r="T75" i="1"/>
  <c r="CT21" i="1"/>
  <c r="C197" i="1"/>
  <c r="BD45" i="1" l="1"/>
  <c r="DA45" i="1" s="1"/>
  <c r="C198" i="1"/>
  <c r="AV54" i="1" l="1"/>
  <c r="AP64" i="1"/>
  <c r="DA64" i="1" s="1"/>
  <c r="T78" i="1"/>
  <c r="C199" i="1"/>
  <c r="AP10" i="1" l="1"/>
  <c r="C200" i="1"/>
  <c r="C201" i="1" l="1"/>
  <c r="AP14" i="1"/>
  <c r="DA14" i="1" s="1"/>
  <c r="C202" i="1" l="1"/>
  <c r="C203" i="1" l="1"/>
  <c r="CZ15" i="1"/>
  <c r="CZ38" i="1"/>
  <c r="AJ18" i="1"/>
  <c r="CH36" i="1"/>
  <c r="CH25" i="1"/>
  <c r="CH27" i="1"/>
  <c r="DA27" i="1" s="1"/>
  <c r="BJ7" i="1"/>
  <c r="BD15" i="1"/>
  <c r="AP17" i="1"/>
  <c r="AJ13" i="1"/>
  <c r="AJ15" i="1"/>
  <c r="AR42" i="1"/>
  <c r="DA42" i="1" s="1"/>
  <c r="DA15" i="1" l="1"/>
  <c r="C204" i="1"/>
  <c r="AJ34" i="1"/>
  <c r="AJ46" i="1"/>
  <c r="AF102" i="1"/>
  <c r="AJ88" i="1"/>
  <c r="AJ33" i="1"/>
  <c r="AJ62" i="1"/>
  <c r="AJ68" i="1"/>
  <c r="AF111" i="1"/>
  <c r="DA111" i="1" s="1"/>
  <c r="AJ36" i="1"/>
  <c r="CH34" i="1"/>
  <c r="T102" i="1"/>
  <c r="T110" i="1"/>
  <c r="DA110" i="1" s="1"/>
  <c r="T65" i="1"/>
  <c r="T33" i="1"/>
  <c r="T95" i="1"/>
  <c r="DA95" i="1" s="1"/>
  <c r="T114" i="1"/>
  <c r="DA114" i="1" s="1"/>
  <c r="DA102" i="1" l="1"/>
  <c r="AJ86" i="1"/>
  <c r="C205" i="1"/>
  <c r="CH63" i="1"/>
  <c r="C206" i="1" l="1"/>
  <c r="C207" i="1" l="1"/>
  <c r="BD36" i="1"/>
  <c r="DA36" i="1" s="1"/>
  <c r="C208" i="1" l="1"/>
  <c r="C209" i="1" l="1"/>
  <c r="C210" i="1" l="1"/>
  <c r="C211" i="1" l="1"/>
  <c r="C212" i="1" l="1"/>
  <c r="C213" i="1" l="1"/>
  <c r="C214" i="1" l="1"/>
  <c r="CZ68" i="1" l="1"/>
  <c r="DA68" i="1" s="1"/>
  <c r="CV33" i="1"/>
  <c r="CZ54" i="1"/>
  <c r="DA54" i="1" s="1"/>
  <c r="CV71" i="1"/>
  <c r="CV20" i="1"/>
  <c r="CZ71" i="1"/>
  <c r="CV57" i="1"/>
  <c r="CV58" i="1"/>
  <c r="CV18" i="1"/>
  <c r="CZ65" i="1"/>
  <c r="CV37" i="1"/>
  <c r="DA37" i="1" s="1"/>
  <c r="CN41" i="1"/>
  <c r="DA41" i="1" s="1"/>
  <c r="CN21" i="1"/>
  <c r="DA21" i="1" s="1"/>
  <c r="CH29" i="1"/>
  <c r="CH40" i="1"/>
  <c r="DA40" i="1" s="1"/>
  <c r="CH47" i="1"/>
  <c r="CN16" i="1"/>
  <c r="CN13" i="1"/>
  <c r="CD7" i="1"/>
  <c r="DA7" i="1" s="1"/>
  <c r="CH26" i="1"/>
  <c r="BX11" i="1"/>
  <c r="BX19" i="1"/>
  <c r="BX13" i="1"/>
  <c r="BX8" i="1"/>
  <c r="DA8" i="1" s="1"/>
  <c r="BX12" i="1"/>
  <c r="BD33" i="1"/>
  <c r="DA33" i="1" s="1"/>
  <c r="BJ10" i="1"/>
  <c r="DA10" i="1" s="1"/>
  <c r="BD63" i="1"/>
  <c r="DA63" i="1" s="1"/>
  <c r="BD88" i="1"/>
  <c r="DA88" i="1" s="1"/>
  <c r="BD98" i="1"/>
  <c r="DA98" i="1" s="1"/>
  <c r="BD86" i="1"/>
  <c r="DA86" i="1" s="1"/>
  <c r="BJ17" i="1"/>
  <c r="DA17" i="1" s="1"/>
  <c r="BD57" i="1"/>
  <c r="BD47" i="1"/>
  <c r="BD46" i="1"/>
  <c r="DA46" i="1" s="1"/>
  <c r="BD38" i="1"/>
  <c r="DA38" i="1" s="1"/>
  <c r="BD93" i="1"/>
  <c r="DA93" i="1" s="1"/>
  <c r="BD50" i="1"/>
  <c r="DA50" i="1" s="1"/>
  <c r="BJ13" i="1"/>
  <c r="DA13" i="1" s="1"/>
  <c r="BD29" i="1"/>
  <c r="BD97" i="1"/>
  <c r="DA97" i="1" s="1"/>
  <c r="BD96" i="1"/>
  <c r="DA96" i="1" s="1"/>
  <c r="BD22" i="1"/>
  <c r="DA22" i="1" s="1"/>
  <c r="BB19" i="1"/>
  <c r="DA19" i="1" s="1"/>
  <c r="BB49" i="1"/>
  <c r="BB11" i="1"/>
  <c r="DA11" i="1" s="1"/>
  <c r="AV75" i="1"/>
  <c r="BB35" i="1"/>
  <c r="DA35" i="1" s="1"/>
  <c r="BB51" i="1"/>
  <c r="DA51" i="1" s="1"/>
  <c r="BB16" i="1"/>
  <c r="BB12" i="1"/>
  <c r="DA12" i="1" s="1"/>
  <c r="BB70" i="1"/>
  <c r="DA70" i="1" s="1"/>
  <c r="BB9" i="1"/>
  <c r="DA9" i="1" s="1"/>
  <c r="BB44" i="1"/>
  <c r="DA44" i="1" s="1"/>
  <c r="BD71" i="1"/>
  <c r="AR62" i="1"/>
  <c r="DA62" i="1" s="1"/>
  <c r="AR105" i="1"/>
  <c r="DA105" i="1" s="1"/>
  <c r="AR75" i="1"/>
  <c r="AR82" i="1"/>
  <c r="DA82" i="1" s="1"/>
  <c r="AR109" i="1"/>
  <c r="DA109" i="1" s="1"/>
  <c r="AR72" i="1"/>
  <c r="DA72" i="1" s="1"/>
  <c r="AR90" i="1"/>
  <c r="DA90" i="1" s="1"/>
  <c r="AR103" i="1"/>
  <c r="DA103" i="1" s="1"/>
  <c r="AR100" i="1"/>
  <c r="DA100" i="1" s="1"/>
  <c r="AR78" i="1"/>
  <c r="DA78" i="1" s="1"/>
  <c r="AR107" i="1"/>
  <c r="DA107" i="1" s="1"/>
  <c r="AP25" i="1"/>
  <c r="DA25" i="1" s="1"/>
  <c r="AP87" i="1"/>
  <c r="DA87" i="1" s="1"/>
  <c r="AP81" i="1"/>
  <c r="DA81" i="1" s="1"/>
  <c r="AP49" i="1"/>
  <c r="DA49" i="1" s="1"/>
  <c r="AP61" i="1"/>
  <c r="DA61" i="1" s="1"/>
  <c r="AR29" i="1"/>
  <c r="DA29" i="1" s="1"/>
  <c r="AP20" i="1"/>
  <c r="DA20" i="1" s="1"/>
  <c r="AP18" i="1"/>
  <c r="DA18" i="1" s="1"/>
  <c r="AP57" i="1"/>
  <c r="DA57" i="1" s="1"/>
  <c r="AP16" i="1"/>
  <c r="DA16" i="1" s="1"/>
  <c r="AP80" i="1"/>
  <c r="DA80" i="1" s="1"/>
  <c r="AP84" i="1"/>
  <c r="DA84" i="1" s="1"/>
  <c r="AP55" i="1"/>
  <c r="DA55" i="1" s="1"/>
  <c r="AP47" i="1"/>
  <c r="DA47" i="1" s="1"/>
  <c r="AR26" i="1"/>
  <c r="BD34" i="1"/>
  <c r="DA34" i="1" s="1"/>
  <c r="AR58" i="1"/>
  <c r="AR24" i="1"/>
  <c r="DA24" i="1" s="1"/>
  <c r="AR65" i="1"/>
  <c r="DA65" i="1" s="1"/>
  <c r="DA58" i="1" l="1"/>
  <c r="DA71" i="1"/>
  <c r="DA26" i="1"/>
  <c r="DA75" i="1"/>
</calcChain>
</file>

<file path=xl/sharedStrings.xml><?xml version="1.0" encoding="utf-8"?>
<sst xmlns="http://schemas.openxmlformats.org/spreadsheetml/2006/main" count="527" uniqueCount="292">
  <si>
    <t>LAST NAME</t>
    <phoneticPr fontId="0" type="noConversion"/>
  </si>
  <si>
    <t>Top 5 Results</t>
    <phoneticPr fontId="0" type="noConversion"/>
  </si>
  <si>
    <t>NIF</t>
    <phoneticPr fontId="0" type="noConversion"/>
  </si>
  <si>
    <t>MAN CADET</t>
    <phoneticPr fontId="0" type="noConversion"/>
  </si>
  <si>
    <t>U17</t>
    <phoneticPr fontId="0" type="noConversion"/>
  </si>
  <si>
    <t>U14</t>
    <phoneticPr fontId="0" type="noConversion"/>
  </si>
  <si>
    <t>CLUB</t>
    <phoneticPr fontId="0" type="noConversion"/>
  </si>
  <si>
    <t>Place</t>
    <phoneticPr fontId="0" type="noConversion"/>
  </si>
  <si>
    <t>Points</t>
    <phoneticPr fontId="0" type="noConversion"/>
  </si>
  <si>
    <t>Points</t>
    <phoneticPr fontId="0" type="noConversion"/>
  </si>
  <si>
    <t>EYC</t>
    <phoneticPr fontId="0" type="noConversion"/>
  </si>
  <si>
    <t>Place</t>
    <phoneticPr fontId="0" type="noConversion"/>
  </si>
  <si>
    <t>FIRST NAME</t>
    <phoneticPr fontId="0" type="noConversion"/>
  </si>
  <si>
    <t>BYC</t>
    <phoneticPr fontId="0" type="noConversion"/>
  </si>
  <si>
    <t>U15</t>
    <phoneticPr fontId="0" type="noConversion"/>
  </si>
  <si>
    <t>NIF</t>
    <phoneticPr fontId="0" type="noConversion"/>
  </si>
  <si>
    <t>U12</t>
    <phoneticPr fontId="0" type="noConversion"/>
  </si>
  <si>
    <t>BIRTH DATE</t>
  </si>
  <si>
    <t>Place</t>
  </si>
  <si>
    <t>U15</t>
  </si>
  <si>
    <t>U13</t>
  </si>
  <si>
    <t>U13</t>
    <phoneticPr fontId="0" type="noConversion"/>
  </si>
  <si>
    <t>NIF</t>
  </si>
  <si>
    <t>Points</t>
  </si>
  <si>
    <t>#</t>
  </si>
  <si>
    <t>Alexander</t>
  </si>
  <si>
    <t>Louis</t>
  </si>
  <si>
    <t>Sussex House</t>
  </si>
  <si>
    <t>Oliver</t>
  </si>
  <si>
    <t>Fighting Fit Fencing</t>
  </si>
  <si>
    <t>Epsom FC</t>
  </si>
  <si>
    <t>James</t>
  </si>
  <si>
    <t>Salle Boston</t>
  </si>
  <si>
    <t>Daniel</t>
  </si>
  <si>
    <t>Adam</t>
  </si>
  <si>
    <t>Benjamin</t>
  </si>
  <si>
    <t>St Benedicts</t>
  </si>
  <si>
    <t>Newham</t>
  </si>
  <si>
    <t>Jamie</t>
  </si>
  <si>
    <t>Eltham College</t>
  </si>
  <si>
    <t>Swindon</t>
  </si>
  <si>
    <t>Sam</t>
  </si>
  <si>
    <t>Laszlos</t>
  </si>
  <si>
    <t>Salle Kiss</t>
  </si>
  <si>
    <t>U17</t>
  </si>
  <si>
    <t>GB CADET</t>
  </si>
  <si>
    <t>George</t>
  </si>
  <si>
    <t>William</t>
  </si>
  <si>
    <t>Ryan</t>
  </si>
  <si>
    <t>Dominic</t>
  </si>
  <si>
    <t>Ethan</t>
  </si>
  <si>
    <t>Four of Clubs</t>
  </si>
  <si>
    <t>CADS</t>
  </si>
  <si>
    <t>Alex</t>
  </si>
  <si>
    <t>LPJS CAMDEN</t>
  </si>
  <si>
    <t>LPJS WREXHAM</t>
  </si>
  <si>
    <t>Williams</t>
  </si>
  <si>
    <t>Edward</t>
  </si>
  <si>
    <t>Joseph</t>
  </si>
  <si>
    <t>Salle Paul</t>
  </si>
  <si>
    <t>Nicholas</t>
  </si>
  <si>
    <t>Lauga</t>
  </si>
  <si>
    <t>Scott</t>
  </si>
  <si>
    <t>Jarvie</t>
  </si>
  <si>
    <t>Lachlan</t>
  </si>
  <si>
    <t>Kuba</t>
  </si>
  <si>
    <t>Vencel</t>
  </si>
  <si>
    <t>Briggs</t>
  </si>
  <si>
    <t>Rafael</t>
  </si>
  <si>
    <t>Dylan</t>
  </si>
  <si>
    <t>Blair</t>
  </si>
  <si>
    <t>Simmonds</t>
  </si>
  <si>
    <t>Brincklow</t>
  </si>
  <si>
    <t>Louth</t>
  </si>
  <si>
    <t>ZFW</t>
  </si>
  <si>
    <t>LP Cadet</t>
  </si>
  <si>
    <t>Campbell-Yates</t>
  </si>
  <si>
    <t>LPJS Cardiff</t>
  </si>
  <si>
    <t>Strange</t>
  </si>
  <si>
    <t>Roccato</t>
  </si>
  <si>
    <t>Francesco</t>
  </si>
  <si>
    <t>Allez Fencing</t>
  </si>
  <si>
    <t>Rance</t>
  </si>
  <si>
    <t>Dario</t>
  </si>
  <si>
    <t>Stenbeck-Schiavo</t>
  </si>
  <si>
    <t>Sheffield Hallam</t>
  </si>
  <si>
    <t>Rowan</t>
  </si>
  <si>
    <t>Kasra</t>
  </si>
  <si>
    <t>Sachee</t>
  </si>
  <si>
    <t>Hassan</t>
  </si>
  <si>
    <t>Cupper</t>
  </si>
  <si>
    <t>Scott-Payne</t>
  </si>
  <si>
    <t>El-Saie</t>
  </si>
  <si>
    <t>Zayd</t>
  </si>
  <si>
    <t>Robbins</t>
  </si>
  <si>
    <t>Charlie</t>
  </si>
  <si>
    <t>Courtney</t>
  </si>
  <si>
    <t>Jack</t>
  </si>
  <si>
    <t>Elsworth</t>
  </si>
  <si>
    <t>Zazo</t>
  </si>
  <si>
    <t>Arthur</t>
  </si>
  <si>
    <t>Judge</t>
  </si>
  <si>
    <t>Edgecliffe-Johnson</t>
  </si>
  <si>
    <t>Frederick</t>
  </si>
  <si>
    <t>Halls</t>
  </si>
  <si>
    <t>Fraser</t>
  </si>
  <si>
    <t>Clark</t>
  </si>
  <si>
    <t>Dragon</t>
  </si>
  <si>
    <t>Lappas-Neumann</t>
  </si>
  <si>
    <t>Fencers Club London</t>
  </si>
  <si>
    <t>Noah</t>
  </si>
  <si>
    <t>Paul Davies Academy</t>
  </si>
  <si>
    <t>Nathan</t>
  </si>
  <si>
    <t>Philip</t>
  </si>
  <si>
    <t>Crawley Sword</t>
  </si>
  <si>
    <t>Warmsley</t>
  </si>
  <si>
    <t>LPJS Int'l</t>
  </si>
  <si>
    <t>Billy</t>
  </si>
  <si>
    <t>Dobson</t>
  </si>
  <si>
    <t>Phillip</t>
  </si>
  <si>
    <t>LPJS Robin Hood</t>
  </si>
  <si>
    <t>LPJS Bristol</t>
  </si>
  <si>
    <t>LPJS Durham</t>
  </si>
  <si>
    <t>LPJS Scotland</t>
  </si>
  <si>
    <t>LPJS TOTTERIDGE</t>
  </si>
  <si>
    <t>Adeleke</t>
  </si>
  <si>
    <t>Keir</t>
  </si>
  <si>
    <t>FCL</t>
  </si>
  <si>
    <t>Jospeh</t>
  </si>
  <si>
    <t>LPJS Millfield</t>
  </si>
  <si>
    <t>LPJS Manchester</t>
  </si>
  <si>
    <t>U15</t>
    <phoneticPr fontId="0" type="noConversion"/>
  </si>
  <si>
    <t>U13</t>
    <phoneticPr fontId="0" type="noConversion"/>
  </si>
  <si>
    <t>NIF</t>
    <phoneticPr fontId="0" type="noConversion"/>
  </si>
  <si>
    <t>Place</t>
    <phoneticPr fontId="0" type="noConversion"/>
  </si>
  <si>
    <t>Fuschillo</t>
  </si>
  <si>
    <t>Rocco</t>
  </si>
  <si>
    <t>Huckle</t>
  </si>
  <si>
    <t>Seed</t>
  </si>
  <si>
    <t>Hal</t>
  </si>
  <si>
    <t>Thames Duelists</t>
  </si>
  <si>
    <t>Bury</t>
  </si>
  <si>
    <t>Wycliffe</t>
  </si>
  <si>
    <t>Culkin</t>
  </si>
  <si>
    <t>Kyran</t>
  </si>
  <si>
    <t>Porter</t>
  </si>
  <si>
    <t>Melia</t>
  </si>
  <si>
    <t>Team Melia</t>
  </si>
  <si>
    <t>Lim</t>
  </si>
  <si>
    <t>Li Leo</t>
  </si>
  <si>
    <t>Sooklall</t>
  </si>
  <si>
    <t>Redditch</t>
  </si>
  <si>
    <t>Myatt</t>
  </si>
  <si>
    <t>Rory</t>
  </si>
  <si>
    <t>Contractor</t>
  </si>
  <si>
    <t>Jamiel</t>
  </si>
  <si>
    <t>Gosling</t>
  </si>
  <si>
    <t>High Wycombe</t>
  </si>
  <si>
    <t>Xavier</t>
  </si>
  <si>
    <t>Joshua</t>
  </si>
  <si>
    <t>Sosnov</t>
  </si>
  <si>
    <t>David</t>
  </si>
  <si>
    <t>De Robert Hautequere</t>
  </si>
  <si>
    <t>Francios</t>
  </si>
  <si>
    <t>Cobham</t>
  </si>
  <si>
    <t>Healy</t>
  </si>
  <si>
    <t>Ostacchini</t>
  </si>
  <si>
    <t>Activ8</t>
  </si>
  <si>
    <t>Kolas</t>
  </si>
  <si>
    <t>Shalang</t>
  </si>
  <si>
    <t>Al - Moshin</t>
  </si>
  <si>
    <t>Ali</t>
  </si>
  <si>
    <t>Dolan</t>
  </si>
  <si>
    <t>Fencers club London</t>
  </si>
  <si>
    <t>Kiss</t>
  </si>
  <si>
    <t>Dominc</t>
  </si>
  <si>
    <t>Yavuz</t>
  </si>
  <si>
    <t>Atakan</t>
  </si>
  <si>
    <t>Elis</t>
  </si>
  <si>
    <t>Eurig</t>
  </si>
  <si>
    <t>Tarnai</t>
  </si>
  <si>
    <t>Carlo</t>
  </si>
  <si>
    <t>Lee</t>
  </si>
  <si>
    <t>Taymour</t>
  </si>
  <si>
    <t>Wallin</t>
  </si>
  <si>
    <t>Prossor</t>
  </si>
  <si>
    <t>Woser</t>
  </si>
  <si>
    <t>Lewis</t>
  </si>
  <si>
    <t>Levick</t>
  </si>
  <si>
    <t>Geng</t>
  </si>
  <si>
    <t>Raymond</t>
  </si>
  <si>
    <t>Malster</t>
  </si>
  <si>
    <t>Ashton</t>
  </si>
  <si>
    <t>Eggar</t>
  </si>
  <si>
    <t>Theo</t>
  </si>
  <si>
    <t>Stephenson</t>
  </si>
  <si>
    <t>Niall</t>
  </si>
  <si>
    <t>Hemmings</t>
  </si>
  <si>
    <t>Palmer</t>
  </si>
  <si>
    <t>Kenan</t>
  </si>
  <si>
    <t>Mulheron</t>
  </si>
  <si>
    <t>Ben</t>
  </si>
  <si>
    <t>Khan</t>
  </si>
  <si>
    <t>Dawood</t>
  </si>
  <si>
    <t>LPJS Welsh</t>
  </si>
  <si>
    <t>Bah</t>
  </si>
  <si>
    <t>Abubaka</t>
  </si>
  <si>
    <t>Morris-Davies</t>
  </si>
  <si>
    <t>Alberto</t>
  </si>
  <si>
    <t>Mascioli</t>
  </si>
  <si>
    <t>Gibbons</t>
  </si>
  <si>
    <t>Amore</t>
  </si>
  <si>
    <t>Julian</t>
  </si>
  <si>
    <t>LPJS London</t>
  </si>
  <si>
    <t>Ehteshami</t>
  </si>
  <si>
    <t>U14</t>
  </si>
  <si>
    <t>U12</t>
  </si>
  <si>
    <t>Chaudhari</t>
  </si>
  <si>
    <t>Aarav</t>
  </si>
  <si>
    <t>Savickas</t>
  </si>
  <si>
    <t>Samuelis</t>
  </si>
  <si>
    <t>Monnett</t>
  </si>
  <si>
    <t>Mewawalla</t>
  </si>
  <si>
    <t>Jacob</t>
  </si>
  <si>
    <t>Indio</t>
  </si>
  <si>
    <t>Matvejev</t>
  </si>
  <si>
    <t>Aleksandr</t>
  </si>
  <si>
    <t>Barrett</t>
  </si>
  <si>
    <t>Smyth</t>
  </si>
  <si>
    <t>Sambabah</t>
  </si>
  <si>
    <t>Abubacarr</t>
  </si>
  <si>
    <t>Bryant Blades</t>
  </si>
  <si>
    <t>BOYS U15 RANKING 2017</t>
  </si>
  <si>
    <t>LPJS Cornwall</t>
  </si>
  <si>
    <t>Partridge-Hicks</t>
  </si>
  <si>
    <t>Griffin</t>
  </si>
  <si>
    <t>Fric</t>
  </si>
  <si>
    <t>Tomi</t>
  </si>
  <si>
    <t>Keogh</t>
  </si>
  <si>
    <t>Luc</t>
  </si>
  <si>
    <t>Wai Hung</t>
  </si>
  <si>
    <t>Cosimo</t>
  </si>
  <si>
    <t>O'Donnell</t>
  </si>
  <si>
    <t>Lhuilier</t>
  </si>
  <si>
    <t>Christopher</t>
  </si>
  <si>
    <t>Winter</t>
  </si>
  <si>
    <t>Bruno</t>
  </si>
  <si>
    <t>Archer</t>
  </si>
  <si>
    <t>Mihkel</t>
  </si>
  <si>
    <t>Lucas</t>
  </si>
  <si>
    <t>SportsDock 2</t>
  </si>
  <si>
    <t>Jones</t>
  </si>
  <si>
    <t>Maxwell</t>
  </si>
  <si>
    <t>Taiwo</t>
  </si>
  <si>
    <t>Adekunle</t>
  </si>
  <si>
    <t>Sarum Sowrds</t>
  </si>
  <si>
    <t>Compton</t>
  </si>
  <si>
    <t>Broughton</t>
  </si>
  <si>
    <t>Wilf</t>
  </si>
  <si>
    <t>Sung</t>
  </si>
  <si>
    <t>Cheuk Hin</t>
  </si>
  <si>
    <t>Hughes</t>
  </si>
  <si>
    <t>Turner</t>
  </si>
  <si>
    <t>Thompson</t>
  </si>
  <si>
    <t>Alastair</t>
  </si>
  <si>
    <t>Mazzocchi</t>
  </si>
  <si>
    <t>Dore</t>
  </si>
  <si>
    <t>J.Davis</t>
  </si>
  <si>
    <t>Goryn</t>
  </si>
  <si>
    <t>SportsDock 1</t>
  </si>
  <si>
    <t>SportsDock 3</t>
  </si>
  <si>
    <t>Atik</t>
  </si>
  <si>
    <t>Ruzgar</t>
  </si>
  <si>
    <t>Bangard</t>
  </si>
  <si>
    <t>Jacques</t>
  </si>
  <si>
    <t>Ludovicco</t>
  </si>
  <si>
    <t>Rhys Pollitt</t>
  </si>
  <si>
    <t>Choy</t>
  </si>
  <si>
    <t>Gorczyca</t>
  </si>
  <si>
    <t>Tomasz</t>
  </si>
  <si>
    <t>UKS Atena</t>
  </si>
  <si>
    <t>Grant</t>
  </si>
  <si>
    <t>Miles</t>
  </si>
  <si>
    <t>Bryn</t>
  </si>
  <si>
    <t>Cotswold</t>
  </si>
  <si>
    <t>SportsDock 4</t>
  </si>
  <si>
    <t>Sarum Swords</t>
  </si>
  <si>
    <r>
      <t>PLEASE NOTE: Points are only awarded to the fencers  finishing in the top 50% (maximum of 32) of entrants. Fencers in</t>
    </r>
    <r>
      <rPr>
        <b/>
        <sz val="8"/>
        <color rgb="FFFF0000"/>
        <rFont val="Century Gothic"/>
        <family val="2"/>
      </rPr>
      <t xml:space="preserve"> RED</t>
    </r>
    <r>
      <rPr>
        <b/>
        <sz val="8"/>
        <color indexed="47"/>
        <rFont val="Century Gothic"/>
        <family val="2"/>
      </rPr>
      <t xml:space="preserve"> automatically qualify for Wroclaw 2018  </t>
    </r>
  </si>
  <si>
    <t>LPJS NEWCASTLE</t>
  </si>
  <si>
    <t>BRISTOL BSC</t>
  </si>
  <si>
    <t>LPJS NEWHAM</t>
  </si>
  <si>
    <t>S/Dock BRC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</si>
</sst>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0"/>
      <name val="Arial"/>
    </font>
    <font>
      <b/>
      <sz val="10"/>
      <name val="Arial"/>
      <family val="2"/>
    </font>
    <font>
      <sz val="10"/>
      <name val="Century Gothic"/>
      <family val="2"/>
    </font>
    <font>
      <sz val="10"/>
      <name val="Century Gothic"/>
      <family val="2"/>
    </font>
    <font>
      <sz val="9"/>
      <color indexed="47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47"/>
      <name val="Century Gothic"/>
      <family val="2"/>
    </font>
    <font>
      <sz val="8"/>
      <name val="Verdana"/>
      <family val="2"/>
    </font>
    <font>
      <b/>
      <sz val="10"/>
      <name val="Century Gothic"/>
      <family val="2"/>
    </font>
    <font>
      <b/>
      <sz val="9"/>
      <color indexed="47"/>
      <name val="Century Gothic"/>
      <family val="2"/>
    </font>
    <font>
      <b/>
      <sz val="14"/>
      <color indexed="10"/>
      <name val="Century Gothic"/>
      <family val="2"/>
    </font>
    <font>
      <b/>
      <sz val="14"/>
      <color indexed="47"/>
      <name val="Century Gothic"/>
      <family val="2"/>
    </font>
    <font>
      <b/>
      <sz val="14"/>
      <color indexed="9"/>
      <name val="Arial"/>
      <family val="2"/>
    </font>
    <font>
      <b/>
      <sz val="9"/>
      <color indexed="9"/>
      <name val="Century Gothic"/>
      <family val="2"/>
    </font>
    <font>
      <b/>
      <i/>
      <sz val="9"/>
      <color indexed="9"/>
      <name val="Century Gothic"/>
      <family val="2"/>
    </font>
    <font>
      <b/>
      <sz val="10"/>
      <color indexed="9"/>
      <name val="Century Gothic"/>
      <family val="2"/>
    </font>
    <font>
      <sz val="10"/>
      <name val="Arial"/>
      <family val="2"/>
    </font>
    <font>
      <b/>
      <sz val="10"/>
      <color theme="0"/>
      <name val="Century Gothic"/>
      <family val="2"/>
    </font>
    <font>
      <b/>
      <sz val="10"/>
      <color theme="0"/>
      <name val="Arial"/>
      <family val="2"/>
    </font>
    <font>
      <b/>
      <sz val="10"/>
      <color rgb="FF002060"/>
      <name val="Century Gothic"/>
      <family val="2"/>
    </font>
    <font>
      <b/>
      <sz val="9"/>
      <color rgb="FF002060"/>
      <name val="Century Gothic"/>
      <family val="2"/>
    </font>
    <font>
      <b/>
      <sz val="12"/>
      <color theme="0"/>
      <name val="Century Gothic"/>
      <family val="2"/>
    </font>
    <font>
      <b/>
      <sz val="9"/>
      <color rgb="FF002060"/>
      <name val="Arial"/>
      <family val="2"/>
    </font>
    <font>
      <b/>
      <sz val="9"/>
      <color theme="3"/>
      <name val="Century Gothic"/>
      <family val="2"/>
    </font>
    <font>
      <b/>
      <sz val="10"/>
      <color theme="2"/>
      <name val="Century Gothic"/>
      <family val="2"/>
    </font>
    <font>
      <b/>
      <sz val="10"/>
      <color theme="4" tint="0.79998168889431442"/>
      <name val="Century Gothic"/>
      <family val="2"/>
    </font>
    <font>
      <b/>
      <sz val="10"/>
      <color indexed="9"/>
      <name val="Arial"/>
      <family val="2"/>
    </font>
    <font>
      <b/>
      <sz val="9"/>
      <color theme="3"/>
      <name val="Arial"/>
      <family val="2"/>
    </font>
    <font>
      <b/>
      <i/>
      <sz val="8"/>
      <color indexed="9"/>
      <name val="Century Gothic"/>
      <family val="2"/>
    </font>
    <font>
      <b/>
      <sz val="10"/>
      <color theme="3" tint="-0.499984740745262"/>
      <name val="Century Gothic"/>
      <family val="2"/>
    </font>
    <font>
      <b/>
      <sz val="10"/>
      <color theme="9" tint="0.79998168889431442"/>
      <name val="Century Gothic"/>
      <family val="2"/>
    </font>
    <font>
      <b/>
      <sz val="10"/>
      <color theme="7" tint="0.79998168889431442"/>
      <name val="Century Gothic"/>
      <family val="2"/>
    </font>
    <font>
      <b/>
      <sz val="8"/>
      <color indexed="9"/>
      <name val="Century Gothic"/>
      <family val="2"/>
    </font>
    <font>
      <b/>
      <sz val="10"/>
      <color rgb="FFFF0000"/>
      <name val="Century Gothic"/>
      <family val="2"/>
    </font>
    <font>
      <b/>
      <sz val="8"/>
      <color rgb="FFFF0000"/>
      <name val="Century Gothic"/>
      <family val="2"/>
    </font>
    <font>
      <b/>
      <sz val="10"/>
      <color theme="0" tint="-4.9989318521683403E-2"/>
      <name val="Century Gothic"/>
      <family val="2"/>
    </font>
    <font>
      <b/>
      <sz val="10"/>
      <color theme="3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1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1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9">
    <border>
      <left/>
      <right/>
      <top/>
      <bottom/>
      <diagonal/>
    </border>
    <border>
      <left style="hair">
        <color indexed="47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47"/>
      </bottom>
      <diagonal/>
    </border>
    <border>
      <left/>
      <right style="double">
        <color indexed="47"/>
      </right>
      <top/>
      <bottom/>
      <diagonal/>
    </border>
    <border>
      <left/>
      <right style="double">
        <color indexed="47"/>
      </right>
      <top/>
      <bottom style="double">
        <color indexed="47"/>
      </bottom>
      <diagonal/>
    </border>
    <border>
      <left/>
      <right/>
      <top/>
      <bottom style="hair">
        <color indexed="64"/>
      </bottom>
      <diagonal/>
    </border>
    <border>
      <left style="double">
        <color indexed="47"/>
      </left>
      <right style="hair">
        <color indexed="47"/>
      </right>
      <top style="hair">
        <color indexed="47"/>
      </top>
      <bottom style="double">
        <color indexed="47"/>
      </bottom>
      <diagonal/>
    </border>
    <border>
      <left/>
      <right style="hair">
        <color indexed="47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double">
        <color indexed="47"/>
      </right>
      <top style="hair">
        <color indexed="47"/>
      </top>
      <bottom style="double">
        <color indexed="47"/>
      </bottom>
      <diagonal/>
    </border>
    <border>
      <left style="thin">
        <color indexed="64"/>
      </left>
      <right style="double">
        <color indexed="47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double">
        <color indexed="47"/>
      </right>
      <top/>
      <bottom/>
      <diagonal/>
    </border>
    <border>
      <left/>
      <right style="hair">
        <color indexed="47"/>
      </right>
      <top/>
      <bottom/>
      <diagonal/>
    </border>
    <border>
      <left style="hair">
        <color indexed="47"/>
      </left>
      <right style="hair">
        <color indexed="47"/>
      </right>
      <top/>
      <bottom/>
      <diagonal/>
    </border>
    <border>
      <left style="double">
        <color indexed="47"/>
      </left>
      <right style="hair">
        <color indexed="47"/>
      </right>
      <top/>
      <bottom/>
      <diagonal/>
    </border>
    <border>
      <left/>
      <right style="thin">
        <color indexed="64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/>
      <top style="double">
        <color indexed="47"/>
      </top>
      <bottom/>
      <diagonal/>
    </border>
    <border>
      <left/>
      <right style="double">
        <color indexed="47"/>
      </right>
      <top style="thin">
        <color indexed="47"/>
      </top>
      <bottom style="thin">
        <color indexed="47"/>
      </bottom>
      <diagonal/>
    </border>
    <border>
      <left style="double">
        <color indexed="47"/>
      </left>
      <right/>
      <top/>
      <bottom/>
      <diagonal/>
    </border>
    <border>
      <left/>
      <right/>
      <top style="thin">
        <color indexed="47"/>
      </top>
      <bottom style="thin">
        <color indexed="47"/>
      </bottom>
      <diagonal/>
    </border>
    <border>
      <left style="double">
        <color indexed="47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47"/>
      </right>
      <top style="double">
        <color indexed="64"/>
      </top>
      <bottom/>
      <diagonal/>
    </border>
    <border>
      <left style="double">
        <color indexed="47"/>
      </left>
      <right style="hair">
        <color indexed="47"/>
      </right>
      <top/>
      <bottom style="hair">
        <color indexed="47"/>
      </bottom>
      <diagonal/>
    </border>
    <border>
      <left/>
      <right style="hair">
        <color indexed="47"/>
      </right>
      <top/>
      <bottom style="hair">
        <color indexed="47"/>
      </bottom>
      <diagonal/>
    </border>
    <border>
      <left style="hair">
        <color indexed="47"/>
      </left>
      <right style="double">
        <color indexed="47"/>
      </right>
      <top/>
      <bottom style="hair">
        <color indexed="47"/>
      </bottom>
      <diagonal/>
    </border>
    <border>
      <left style="double">
        <color indexed="47"/>
      </left>
      <right/>
      <top/>
      <bottom style="hair">
        <color indexed="47"/>
      </bottom>
      <diagonal/>
    </border>
    <border>
      <left/>
      <right style="double">
        <color indexed="47"/>
      </right>
      <top/>
      <bottom style="hair">
        <color indexed="47"/>
      </bottom>
      <diagonal/>
    </border>
    <border>
      <left style="double">
        <color indexed="47"/>
      </left>
      <right/>
      <top style="double">
        <color indexed="47"/>
      </top>
      <bottom/>
      <diagonal/>
    </border>
    <border>
      <left/>
      <right/>
      <top style="double">
        <color indexed="47"/>
      </top>
      <bottom/>
      <diagonal/>
    </border>
    <border>
      <left/>
      <right style="double">
        <color indexed="47"/>
      </right>
      <top style="double">
        <color indexed="47"/>
      </top>
      <bottom/>
      <diagonal/>
    </border>
    <border>
      <left/>
      <right/>
      <top/>
      <bottom style="hair">
        <color indexed="47"/>
      </bottom>
      <diagonal/>
    </border>
    <border>
      <left style="thin">
        <color indexed="64"/>
      </left>
      <right/>
      <top/>
      <bottom style="hair">
        <color indexed="47"/>
      </bottom>
      <diagonal/>
    </border>
    <border>
      <left style="double">
        <color indexed="47"/>
      </left>
      <right/>
      <top/>
      <bottom style="double">
        <color indexed="47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47"/>
      </bottom>
      <diagonal/>
    </border>
    <border>
      <left style="thin">
        <color indexed="64"/>
      </left>
      <right style="double">
        <color indexed="47"/>
      </right>
      <top/>
      <bottom style="hair">
        <color indexed="4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47"/>
      </right>
      <top/>
      <bottom/>
      <diagonal/>
    </border>
    <border>
      <left style="double">
        <color indexed="47"/>
      </left>
      <right style="double">
        <color indexed="47"/>
      </right>
      <top style="double">
        <color indexed="47"/>
      </top>
      <bottom/>
      <diagonal/>
    </border>
    <border>
      <left style="double">
        <color indexed="47"/>
      </left>
      <right style="double">
        <color indexed="47"/>
      </right>
      <top/>
      <bottom/>
      <diagonal/>
    </border>
    <border>
      <left/>
      <right style="dashed">
        <color rgb="FF002060"/>
      </right>
      <top style="thin">
        <color indexed="47"/>
      </top>
      <bottom style="thin">
        <color indexed="47"/>
      </bottom>
      <diagonal/>
    </border>
    <border>
      <left style="hair">
        <color indexed="47"/>
      </left>
      <right style="double">
        <color theme="3" tint="-0.249977111117893"/>
      </right>
      <top style="double">
        <color indexed="47"/>
      </top>
      <bottom/>
      <diagonal/>
    </border>
    <border>
      <left style="thin">
        <color indexed="64"/>
      </left>
      <right style="thin">
        <color theme="3" tint="-0.249977111117893"/>
      </right>
      <top style="hair">
        <color indexed="47"/>
      </top>
      <bottom style="double">
        <color indexed="47"/>
      </bottom>
      <diagonal/>
    </border>
    <border>
      <left style="hair">
        <color indexed="64"/>
      </left>
      <right style="thin">
        <color theme="3" tint="-0.249977111117893"/>
      </right>
      <top/>
      <bottom/>
      <diagonal/>
    </border>
    <border>
      <left style="hair">
        <color indexed="47"/>
      </left>
      <right style="thin">
        <color theme="3" tint="-0.249977111117893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thin">
        <color theme="3" tint="-0.249977111117893"/>
      </right>
      <top/>
      <bottom/>
      <diagonal/>
    </border>
    <border>
      <left style="hair">
        <color indexed="47"/>
      </left>
      <right style="double">
        <color theme="3" tint="-0.249977111117893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double">
        <color theme="3" tint="-0.249977111117893"/>
      </right>
      <top/>
      <bottom/>
      <diagonal/>
    </border>
    <border>
      <left/>
      <right style="thin">
        <color theme="3" tint="-0.249977111117893"/>
      </right>
      <top style="thin">
        <color indexed="47"/>
      </top>
      <bottom style="thin">
        <color indexed="47"/>
      </bottom>
      <diagonal/>
    </border>
    <border>
      <left style="dashed">
        <color rgb="FF002060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/>
      <right style="thin">
        <color theme="3" tint="-0.249977111117893"/>
      </right>
      <top/>
      <bottom/>
      <diagonal/>
    </border>
    <border>
      <left/>
      <right style="double">
        <color theme="3" tint="-0.249977111117893"/>
      </right>
      <top/>
      <bottom/>
      <diagonal/>
    </border>
    <border>
      <left style="dashed">
        <color rgb="FF002060"/>
      </left>
      <right style="double">
        <color theme="3" tint="-0.249977111117893"/>
      </right>
      <top style="thin">
        <color indexed="47"/>
      </top>
      <bottom style="thin">
        <color indexed="47"/>
      </bottom>
      <diagonal/>
    </border>
    <border>
      <left style="thin">
        <color indexed="64"/>
      </left>
      <right style="dashed">
        <color rgb="FF002060"/>
      </right>
      <top style="thin">
        <color indexed="47"/>
      </top>
      <bottom style="thin">
        <color indexed="47"/>
      </bottom>
      <diagonal/>
    </border>
    <border>
      <left style="double">
        <color indexed="47"/>
      </left>
      <right style="dashed">
        <color rgb="FF002060"/>
      </right>
      <top style="thin">
        <color indexed="47"/>
      </top>
      <bottom style="thin">
        <color indexed="47"/>
      </bottom>
      <diagonal/>
    </border>
    <border>
      <left/>
      <right style="double">
        <color theme="3" tint="-0.249977111117893"/>
      </right>
      <top style="thin">
        <color indexed="47"/>
      </top>
      <bottom style="thin">
        <color indexed="47"/>
      </bottom>
      <diagonal/>
    </border>
    <border>
      <left/>
      <right style="dashed">
        <color theme="3" tint="-0.249977111117893"/>
      </right>
      <top style="thin">
        <color indexed="47"/>
      </top>
      <bottom style="thin">
        <color indexed="47"/>
      </bottom>
      <diagonal/>
    </border>
    <border>
      <left style="thin">
        <color theme="3" tint="-0.249977111117893"/>
      </left>
      <right style="dashed">
        <color theme="3" tint="-0.249977111117893"/>
      </right>
      <top/>
      <bottom/>
      <diagonal/>
    </border>
    <border>
      <left/>
      <right style="thin">
        <color theme="3" tint="-0.249977111117893"/>
      </right>
      <top/>
      <bottom style="thin">
        <color indexed="47"/>
      </bottom>
      <diagonal/>
    </border>
    <border>
      <left/>
      <right style="dashed">
        <color theme="3" tint="-0.249977111117893"/>
      </right>
      <top/>
      <bottom/>
      <diagonal/>
    </border>
    <border>
      <left/>
      <right style="double">
        <color theme="3" tint="-0.249977111117893"/>
      </right>
      <top style="thin">
        <color rgb="FF002060"/>
      </top>
      <bottom style="thin">
        <color rgb="FF002060"/>
      </bottom>
      <diagonal/>
    </border>
    <border>
      <left/>
      <right style="dashed">
        <color theme="3" tint="-0.249977111117893"/>
      </right>
      <top style="thin">
        <color rgb="FF002060"/>
      </top>
      <bottom style="thin">
        <color rgb="FF002060"/>
      </bottom>
      <diagonal/>
    </border>
    <border>
      <left/>
      <right style="thin">
        <color theme="3" tint="-0.249977111117893"/>
      </right>
      <top style="thin">
        <color rgb="FF002060"/>
      </top>
      <bottom style="thin">
        <color rgb="FF002060"/>
      </bottom>
      <diagonal/>
    </border>
    <border>
      <left style="thin">
        <color theme="3" tint="-0.249977111117893"/>
      </left>
      <right style="dashed">
        <color theme="3" tint="-0.249977111117893"/>
      </right>
      <top style="thin">
        <color rgb="FF002060"/>
      </top>
      <bottom style="thin">
        <color rgb="FF002060"/>
      </bottom>
      <diagonal/>
    </border>
    <border>
      <left/>
      <right style="double">
        <color theme="3" tint="-0.249977111117893"/>
      </right>
      <top/>
      <bottom style="thin">
        <color rgb="FF002060"/>
      </bottom>
      <diagonal/>
    </border>
    <border>
      <left/>
      <right style="dashed">
        <color theme="3" tint="-0.249977111117893"/>
      </right>
      <top/>
      <bottom style="thin">
        <color rgb="FF002060"/>
      </bottom>
      <diagonal/>
    </border>
    <border>
      <left/>
      <right style="thin">
        <color theme="3" tint="-0.249977111117893"/>
      </right>
      <top/>
      <bottom style="thin">
        <color rgb="FF002060"/>
      </bottom>
      <diagonal/>
    </border>
    <border>
      <left style="thin">
        <color theme="3" tint="-0.249977111117893"/>
      </left>
      <right style="dashed">
        <color theme="3" tint="-0.249977111117893"/>
      </right>
      <top/>
      <bottom style="thin">
        <color rgb="FF002060"/>
      </bottom>
      <diagonal/>
    </border>
    <border>
      <left style="thin">
        <color theme="3" tint="-0.249977111117893"/>
      </left>
      <right style="dotted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3" tint="-0.249977111117893"/>
      </left>
      <right style="dotted">
        <color rgb="FF002060"/>
      </right>
      <top/>
      <bottom/>
      <diagonal/>
    </border>
    <border>
      <left style="thin">
        <color theme="3" tint="-0.249977111117893"/>
      </left>
      <right style="dotted">
        <color rgb="FF002060"/>
      </right>
      <top/>
      <bottom style="thin">
        <color rgb="FF002060"/>
      </bottom>
      <diagonal/>
    </border>
    <border>
      <left style="thin">
        <color theme="3" tint="-0.249977111117893"/>
      </left>
      <right style="dotted">
        <color rgb="FF002060"/>
      </right>
      <top style="thin">
        <color indexed="47"/>
      </top>
      <bottom style="thin">
        <color indexed="47"/>
      </bottom>
      <diagonal/>
    </border>
    <border>
      <left style="double">
        <color theme="3" tint="-0.249977111117893"/>
      </left>
      <right style="dotted">
        <color rgb="FF002060"/>
      </right>
      <top style="thin">
        <color indexed="47"/>
      </top>
      <bottom style="thin">
        <color indexed="47"/>
      </bottom>
      <diagonal/>
    </border>
    <border>
      <left/>
      <right style="double">
        <color rgb="FF002060"/>
      </right>
      <top style="thin">
        <color indexed="47"/>
      </top>
      <bottom style="thin">
        <color indexed="47"/>
      </bottom>
      <diagonal/>
    </border>
    <border>
      <left style="dotted">
        <color rgb="FF002060"/>
      </left>
      <right style="double">
        <color rgb="FF002060"/>
      </right>
      <top style="thin">
        <color indexed="47"/>
      </top>
      <bottom style="thin">
        <color indexed="47"/>
      </bottom>
      <diagonal/>
    </border>
    <border>
      <left style="dashed">
        <color rgb="FF002060"/>
      </left>
      <right style="thin">
        <color rgb="FF002060"/>
      </right>
      <top style="thin">
        <color indexed="47"/>
      </top>
      <bottom style="thin">
        <color indexed="47"/>
      </bottom>
      <diagonal/>
    </border>
    <border>
      <left style="dashed">
        <color rgb="FF002060"/>
      </left>
      <right style="double">
        <color rgb="FF002060"/>
      </right>
      <top style="thin">
        <color indexed="47"/>
      </top>
      <bottom style="thin">
        <color indexed="47"/>
      </bottom>
      <diagonal/>
    </border>
    <border>
      <left style="double">
        <color rgb="FF002060"/>
      </left>
      <right style="dotted">
        <color rgb="FF002060"/>
      </right>
      <top style="thin">
        <color indexed="47"/>
      </top>
      <bottom style="thin">
        <color indexed="47"/>
      </bottom>
      <diagonal/>
    </border>
    <border>
      <left/>
      <right style="dotted">
        <color rgb="FF002060"/>
      </right>
      <top style="thin">
        <color indexed="47"/>
      </top>
      <bottom style="thin">
        <color indexed="47"/>
      </bottom>
      <diagonal/>
    </border>
    <border>
      <left style="dashed">
        <color theme="3" tint="-0.249977111117893"/>
      </left>
      <right style="thin">
        <color rgb="FF002060"/>
      </right>
      <top style="thin">
        <color indexed="47"/>
      </top>
      <bottom style="thin">
        <color indexed="47"/>
      </bottom>
      <diagonal/>
    </border>
    <border>
      <left style="thin">
        <color rgb="FF002060"/>
      </left>
      <right style="dotted">
        <color rgb="FF002060"/>
      </right>
      <top style="thin">
        <color indexed="47"/>
      </top>
      <bottom style="thin">
        <color indexed="47"/>
      </bottom>
      <diagonal/>
    </border>
    <border>
      <left style="thin">
        <color rgb="FF002060"/>
      </left>
      <right style="dotted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dotted">
        <color rgb="FF002060"/>
      </left>
      <right style="thin">
        <color rgb="FF002060"/>
      </right>
      <top style="thin">
        <color indexed="47"/>
      </top>
      <bottom style="thin">
        <color indexed="47"/>
      </bottom>
      <diagonal/>
    </border>
    <border>
      <left style="hair">
        <color indexed="47"/>
      </left>
      <right style="thin">
        <color theme="3" tint="-0.249977111117893"/>
      </right>
      <top/>
      <bottom style="hair">
        <color indexed="47"/>
      </bottom>
      <diagonal/>
    </border>
    <border>
      <left/>
      <right style="thin">
        <color theme="3" tint="-0.249977111117893"/>
      </right>
      <top/>
      <bottom style="hair">
        <color indexed="47"/>
      </bottom>
      <diagonal/>
    </border>
    <border>
      <left/>
      <right style="double">
        <color theme="3" tint="-0.249977111117893"/>
      </right>
      <top/>
      <bottom style="hair">
        <color indexed="47"/>
      </bottom>
      <diagonal/>
    </border>
    <border>
      <left style="thin">
        <color indexed="64"/>
      </left>
      <right style="thin">
        <color theme="3" tint="-0.249977111117893"/>
      </right>
      <top/>
      <bottom/>
      <diagonal/>
    </border>
    <border>
      <left/>
      <right style="double">
        <color theme="3" tint="-0.249977111117893"/>
      </right>
      <top style="double">
        <color indexed="47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rgb="FF002060"/>
      </left>
      <right style="double">
        <color indexed="64"/>
      </right>
      <top style="thin">
        <color indexed="47"/>
      </top>
      <bottom style="thin">
        <color indexed="4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rgb="FF00206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rgb="FF002060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47"/>
      </top>
      <bottom style="thin">
        <color indexed="47"/>
      </bottom>
      <diagonal/>
    </border>
    <border>
      <left style="double">
        <color rgb="FF002060"/>
      </left>
      <right/>
      <top style="double">
        <color rgb="FF002060"/>
      </top>
      <bottom style="hair">
        <color indexed="47"/>
      </bottom>
      <diagonal/>
    </border>
    <border>
      <left/>
      <right/>
      <top style="double">
        <color rgb="FF002060"/>
      </top>
      <bottom style="hair">
        <color indexed="47"/>
      </bottom>
      <diagonal/>
    </border>
    <border>
      <left/>
      <right style="double">
        <color rgb="FF002060"/>
      </right>
      <top style="double">
        <color rgb="FF002060"/>
      </top>
      <bottom style="hair">
        <color indexed="47"/>
      </bottom>
      <diagonal/>
    </border>
    <border>
      <left/>
      <right/>
      <top style="double">
        <color indexed="47"/>
      </top>
      <bottom style="hair">
        <color indexed="47"/>
      </bottom>
      <diagonal/>
    </border>
    <border>
      <left/>
      <right style="double">
        <color rgb="FF002060"/>
      </right>
      <top style="double">
        <color indexed="47"/>
      </top>
      <bottom style="hair">
        <color indexed="47"/>
      </bottom>
      <diagonal/>
    </border>
    <border>
      <left style="double">
        <color rgb="FF002060"/>
      </left>
      <right style="hair">
        <color indexed="47"/>
      </right>
      <top/>
      <bottom/>
      <diagonal/>
    </border>
    <border>
      <left style="hair">
        <color indexed="47"/>
      </left>
      <right style="hair">
        <color indexed="47"/>
      </right>
      <top/>
      <bottom style="hair">
        <color indexed="47"/>
      </bottom>
      <diagonal/>
    </border>
    <border>
      <left style="hair">
        <color indexed="47"/>
      </left>
      <right style="double">
        <color rgb="FF002060"/>
      </right>
      <top/>
      <bottom style="hair">
        <color indexed="47"/>
      </bottom>
      <diagonal/>
    </border>
    <border>
      <left/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double">
        <color rgb="FF002060"/>
      </right>
      <top style="hair">
        <color indexed="47"/>
      </top>
      <bottom style="hair">
        <color indexed="47"/>
      </bottom>
      <diagonal/>
    </border>
    <border>
      <left style="double">
        <color rgb="FF00206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206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47"/>
      </top>
      <bottom style="hair">
        <color indexed="47"/>
      </bottom>
      <diagonal/>
    </border>
    <border>
      <left style="double">
        <color rgb="FF002060"/>
      </left>
      <right style="hair">
        <color indexed="47"/>
      </right>
      <top/>
      <bottom style="double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64"/>
      </top>
      <bottom style="double">
        <color indexed="47"/>
      </bottom>
      <diagonal/>
    </border>
    <border>
      <left style="hair">
        <color indexed="47"/>
      </left>
      <right style="double">
        <color rgb="FF002060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thin">
        <color rgb="FF002060"/>
      </right>
      <top/>
      <bottom/>
      <diagonal/>
    </border>
    <border>
      <left style="hair">
        <color indexed="47"/>
      </left>
      <right style="double">
        <color rgb="FF002060"/>
      </right>
      <top/>
      <bottom/>
      <diagonal/>
    </border>
    <border>
      <left/>
      <right style="hair">
        <color indexed="47"/>
      </right>
      <top style="double">
        <color indexed="47"/>
      </top>
      <bottom/>
      <diagonal/>
    </border>
    <border>
      <left style="hair">
        <color indexed="47"/>
      </left>
      <right style="thin">
        <color rgb="FF002060"/>
      </right>
      <top style="double">
        <color indexed="47"/>
      </top>
      <bottom/>
      <diagonal/>
    </border>
    <border>
      <left style="hair">
        <color indexed="47"/>
      </left>
      <right style="double">
        <color rgb="FF002060"/>
      </right>
      <top style="double">
        <color indexed="47"/>
      </top>
      <bottom/>
      <diagonal/>
    </border>
    <border>
      <left style="dotted">
        <color rgb="FF002060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 style="dashed">
        <color theme="3" tint="-0.249977111117893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/>
      <right style="double">
        <color indexed="64"/>
      </right>
      <top style="thin">
        <color indexed="47"/>
      </top>
      <bottom style="thin">
        <color indexed="4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7"/>
      </bottom>
      <diagonal/>
    </border>
    <border>
      <left style="thin">
        <color indexed="64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 style="double">
        <color indexed="47"/>
      </left>
      <right/>
      <top style="thin">
        <color indexed="47"/>
      </top>
      <bottom style="thin">
        <color indexed="47"/>
      </bottom>
      <diagonal/>
    </border>
    <border>
      <left/>
      <right style="thin">
        <color indexed="64"/>
      </right>
      <top/>
      <bottom style="thin">
        <color indexed="47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47"/>
      </left>
      <right/>
      <top style="hair">
        <color indexed="47"/>
      </top>
      <bottom style="hair">
        <color indexed="47"/>
      </bottom>
      <diagonal/>
    </border>
    <border>
      <left/>
      <right style="double">
        <color rgb="FF002060"/>
      </right>
      <top style="hair">
        <color indexed="47"/>
      </top>
      <bottom style="hair">
        <color indexed="47"/>
      </bottom>
      <diagonal/>
    </border>
    <border>
      <left style="double">
        <color indexed="47"/>
      </left>
      <right/>
      <top style="double">
        <color rgb="FF002060"/>
      </top>
      <bottom style="hair">
        <color indexed="47"/>
      </bottom>
      <diagonal/>
    </border>
    <border>
      <left/>
      <right/>
      <top/>
      <bottom style="thin">
        <color indexed="47"/>
      </bottom>
      <diagonal/>
    </border>
    <border>
      <left style="dashed">
        <color rgb="FF002060"/>
      </left>
      <right style="double">
        <color indexed="64"/>
      </right>
      <top style="thin">
        <color indexed="47"/>
      </top>
      <bottom style="thin">
        <color indexed="47"/>
      </bottom>
      <diagonal/>
    </border>
    <border>
      <left style="dashed">
        <color theme="3" tint="-0.249977111117893"/>
      </left>
      <right style="thin">
        <color theme="3" tint="-0.249977111117893"/>
      </right>
      <top style="thin">
        <color indexed="47"/>
      </top>
      <bottom style="thin">
        <color indexed="64"/>
      </bottom>
      <diagonal/>
    </border>
    <border>
      <left style="double">
        <color rgb="FF002060"/>
      </left>
      <right style="hair">
        <color indexed="64"/>
      </right>
      <top/>
      <bottom style="thin">
        <color indexed="64"/>
      </bottom>
      <diagonal/>
    </border>
    <border>
      <left/>
      <right style="dashed">
        <color theme="3" tint="-0.249977111117893"/>
      </right>
      <top/>
      <bottom style="thin">
        <color indexed="47"/>
      </bottom>
      <diagonal/>
    </border>
    <border>
      <left/>
      <right style="dashed">
        <color theme="3" tint="-0.249977111117893"/>
      </right>
      <top style="thin">
        <color indexed="47"/>
      </top>
      <bottom style="thin">
        <color indexed="64"/>
      </bottom>
      <diagonal/>
    </border>
    <border>
      <left style="double">
        <color rgb="FF002060"/>
      </left>
      <right style="hair">
        <color indexed="64"/>
      </right>
      <top style="thin">
        <color indexed="47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47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2060"/>
      </right>
      <top style="double">
        <color indexed="47"/>
      </top>
      <bottom/>
      <diagonal/>
    </border>
    <border>
      <left style="hair">
        <color indexed="47"/>
      </left>
      <right style="double">
        <color indexed="64"/>
      </right>
      <top/>
      <bottom/>
      <diagonal/>
    </border>
    <border>
      <left/>
      <right style="double">
        <color indexed="47"/>
      </right>
      <top/>
      <bottom style="thin">
        <color indexed="64"/>
      </bottom>
      <diagonal/>
    </border>
    <border>
      <left style="double">
        <color rgb="FF00206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47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47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3" tint="-0.249977111117893"/>
      </right>
      <top style="thin">
        <color indexed="47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57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4" borderId="0" xfId="0" applyNumberFormat="1" applyFont="1" applyFill="1" applyBorder="1" applyAlignment="1" applyProtection="1">
      <alignment vertical="center"/>
      <protection locked="0"/>
    </xf>
    <xf numFmtId="0" fontId="11" fillId="4" borderId="0" xfId="0" applyNumberFormat="1" applyFont="1" applyFill="1" applyBorder="1" applyAlignment="1" applyProtection="1">
      <alignment vertical="center"/>
      <protection locked="0"/>
    </xf>
    <xf numFmtId="0" fontId="5" fillId="5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vertical="top" wrapText="1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8" fillId="3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2" fillId="3" borderId="0" xfId="0" applyNumberFormat="1" applyFont="1" applyFill="1" applyBorder="1" applyAlignment="1" applyProtection="1">
      <protection locked="0"/>
    </xf>
    <xf numFmtId="0" fontId="10" fillId="3" borderId="0" xfId="0" applyNumberFormat="1" applyFont="1" applyFill="1" applyBorder="1" applyAlignment="1" applyProtection="1">
      <alignment vertical="center"/>
      <protection locked="0"/>
    </xf>
    <xf numFmtId="0" fontId="4" fillId="3" borderId="0" xfId="0" applyNumberFormat="1" applyFont="1" applyFill="1" applyBorder="1" applyAlignment="1" applyProtection="1">
      <alignment vertical="center"/>
      <protection locked="0"/>
    </xf>
    <xf numFmtId="0" fontId="9" fillId="3" borderId="0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top" wrapText="1"/>
    </xf>
    <xf numFmtId="0" fontId="11" fillId="3" borderId="0" xfId="0" applyNumberFormat="1" applyFont="1" applyFill="1" applyBorder="1" applyAlignment="1" applyProtection="1">
      <alignment vertical="center"/>
      <protection locked="0"/>
    </xf>
    <xf numFmtId="0" fontId="8" fillId="5" borderId="0" xfId="0" applyNumberFormat="1" applyFont="1" applyFill="1" applyBorder="1" applyAlignment="1" applyProtection="1">
      <alignment horizontal="center"/>
      <protection locked="0"/>
    </xf>
    <xf numFmtId="0" fontId="8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left"/>
    </xf>
    <xf numFmtId="0" fontId="16" fillId="7" borderId="0" xfId="0" applyFont="1" applyFill="1" applyAlignment="1">
      <alignment vertical="center" wrapText="1"/>
    </xf>
    <xf numFmtId="0" fontId="9" fillId="8" borderId="8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2" fontId="9" fillId="8" borderId="10" xfId="0" applyNumberFormat="1" applyFont="1" applyFill="1" applyBorder="1" applyAlignment="1">
      <alignment horizontal="center"/>
    </xf>
    <xf numFmtId="2" fontId="9" fillId="8" borderId="11" xfId="0" applyNumberFormat="1" applyFont="1" applyFill="1" applyBorder="1" applyAlignment="1">
      <alignment horizontal="center"/>
    </xf>
    <xf numFmtId="0" fontId="13" fillId="5" borderId="12" xfId="0" applyNumberFormat="1" applyFont="1" applyFill="1" applyBorder="1" applyAlignment="1" applyProtection="1">
      <alignment horizontal="center" vertical="center"/>
      <protection locked="0"/>
    </xf>
    <xf numFmtId="0" fontId="13" fillId="5" borderId="13" xfId="0" applyNumberFormat="1" applyFont="1" applyFill="1" applyBorder="1" applyAlignment="1" applyProtection="1">
      <alignment horizontal="center" vertical="center"/>
      <protection locked="0"/>
    </xf>
    <xf numFmtId="0" fontId="13" fillId="5" borderId="14" xfId="0" applyNumberFormat="1" applyFont="1" applyFill="1" applyBorder="1" applyAlignment="1" applyProtection="1">
      <alignment horizontal="center" vertical="center"/>
      <protection locked="0"/>
    </xf>
    <xf numFmtId="0" fontId="14" fillId="5" borderId="13" xfId="0" applyNumberFormat="1" applyFont="1" applyFill="1" applyBorder="1" applyAlignment="1" applyProtection="1">
      <alignment horizontal="center" vertical="center"/>
      <protection locked="0"/>
    </xf>
    <xf numFmtId="0" fontId="14" fillId="5" borderId="12" xfId="0" applyNumberFormat="1" applyFont="1" applyFill="1" applyBorder="1" applyAlignment="1" applyProtection="1">
      <alignment horizontal="center" vertical="center"/>
      <protection locked="0"/>
    </xf>
    <xf numFmtId="0" fontId="14" fillId="5" borderId="15" xfId="0" applyNumberFormat="1" applyFont="1" applyFill="1" applyBorder="1" applyAlignment="1" applyProtection="1">
      <alignment horizontal="center" vertical="center"/>
      <protection locked="0"/>
    </xf>
    <xf numFmtId="0" fontId="14" fillId="5" borderId="15" xfId="0" applyFont="1" applyFill="1" applyBorder="1" applyAlignment="1" applyProtection="1">
      <alignment horizontal="center" vertical="center"/>
      <protection locked="0"/>
    </xf>
    <xf numFmtId="0" fontId="14" fillId="5" borderId="13" xfId="0" applyFont="1" applyFill="1" applyBorder="1" applyAlignment="1" applyProtection="1">
      <alignment horizontal="center" vertical="center"/>
      <protection locked="0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4" fillId="5" borderId="0" xfId="0" applyNumberFormat="1" applyFont="1" applyFill="1" applyBorder="1" applyAlignment="1" applyProtection="1">
      <alignment horizontal="center" vertical="center"/>
      <protection locked="0"/>
    </xf>
    <xf numFmtId="0" fontId="9" fillId="8" borderId="16" xfId="0" applyFont="1" applyFill="1" applyBorder="1" applyAlignment="1">
      <alignment horizontal="center"/>
    </xf>
    <xf numFmtId="0" fontId="13" fillId="5" borderId="17" xfId="0" applyNumberFormat="1" applyFont="1" applyFill="1" applyBorder="1" applyAlignment="1" applyProtection="1">
      <alignment horizontal="center" vertical="center"/>
      <protection locked="0"/>
    </xf>
    <xf numFmtId="0" fontId="8" fillId="9" borderId="0" xfId="0" applyNumberFormat="1" applyFont="1" applyFill="1" applyBorder="1" applyAlignment="1" applyProtection="1">
      <alignment horizontal="center"/>
      <protection locked="0"/>
    </xf>
    <xf numFmtId="0" fontId="17" fillId="5" borderId="19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4" fillId="5" borderId="43" xfId="0" applyNumberFormat="1" applyFont="1" applyFill="1" applyBorder="1" applyAlignment="1" applyProtection="1">
      <alignment horizontal="center" vertical="center"/>
      <protection locked="0"/>
    </xf>
    <xf numFmtId="0" fontId="14" fillId="5" borderId="13" xfId="0" applyNumberFormat="1" applyFont="1" applyFill="1" applyBorder="1" applyAlignment="1" applyProtection="1">
      <alignment horizontal="center"/>
      <protection locked="0"/>
    </xf>
    <xf numFmtId="2" fontId="9" fillId="8" borderId="44" xfId="0" applyNumberFormat="1" applyFont="1" applyFill="1" applyBorder="1" applyAlignment="1">
      <alignment horizontal="center"/>
    </xf>
    <xf numFmtId="0" fontId="14" fillId="5" borderId="45" xfId="0" applyNumberFormat="1" applyFont="1" applyFill="1" applyBorder="1" applyAlignment="1" applyProtection="1">
      <alignment horizontal="center" vertical="center"/>
      <protection locked="0"/>
    </xf>
    <xf numFmtId="2" fontId="9" fillId="8" borderId="46" xfId="0" applyNumberFormat="1" applyFont="1" applyFill="1" applyBorder="1" applyAlignment="1">
      <alignment horizontal="center"/>
    </xf>
    <xf numFmtId="0" fontId="14" fillId="5" borderId="47" xfId="0" applyNumberFormat="1" applyFont="1" applyFill="1" applyBorder="1" applyAlignment="1" applyProtection="1">
      <alignment horizontal="center" vertical="center"/>
      <protection locked="0"/>
    </xf>
    <xf numFmtId="0" fontId="14" fillId="5" borderId="47" xfId="0" applyFont="1" applyFill="1" applyBorder="1" applyAlignment="1" applyProtection="1">
      <alignment horizontal="center" vertical="center"/>
      <protection locked="0"/>
    </xf>
    <xf numFmtId="2" fontId="9" fillId="8" borderId="48" xfId="0" applyNumberFormat="1" applyFont="1" applyFill="1" applyBorder="1" applyAlignment="1">
      <alignment horizontal="center"/>
    </xf>
    <xf numFmtId="0" fontId="14" fillId="5" borderId="49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top" wrapText="1"/>
    </xf>
    <xf numFmtId="1" fontId="19" fillId="7" borderId="42" xfId="0" applyNumberFormat="1" applyFont="1" applyFill="1" applyBorder="1" applyAlignment="1">
      <alignment horizontal="center"/>
    </xf>
    <xf numFmtId="1" fontId="19" fillId="7" borderId="18" xfId="0" applyNumberFormat="1" applyFont="1" applyFill="1" applyBorder="1" applyAlignment="1">
      <alignment horizontal="center"/>
    </xf>
    <xf numFmtId="1" fontId="19" fillId="7" borderId="55" xfId="0" applyNumberFormat="1" applyFont="1" applyFill="1" applyBorder="1" applyAlignment="1">
      <alignment horizontal="center"/>
    </xf>
    <xf numFmtId="1" fontId="19" fillId="7" borderId="57" xfId="0" applyNumberFormat="1" applyFont="1" applyFill="1" applyBorder="1" applyAlignment="1">
      <alignment horizontal="center"/>
    </xf>
    <xf numFmtId="1" fontId="19" fillId="7" borderId="74" xfId="0" applyNumberFormat="1" applyFont="1" applyFill="1" applyBorder="1" applyAlignment="1">
      <alignment horizontal="center"/>
    </xf>
    <xf numFmtId="1" fontId="19" fillId="7" borderId="75" xfId="0" applyNumberFormat="1" applyFont="1" applyFill="1" applyBorder="1" applyAlignment="1">
      <alignment horizontal="center"/>
    </xf>
    <xf numFmtId="1" fontId="19" fillId="7" borderId="76" xfId="0" applyNumberFormat="1" applyFont="1" applyFill="1" applyBorder="1" applyAlignment="1">
      <alignment horizontal="center"/>
    </xf>
    <xf numFmtId="1" fontId="19" fillId="7" borderId="78" xfId="0" applyNumberFormat="1" applyFont="1" applyFill="1" applyBorder="1" applyAlignment="1">
      <alignment horizontal="center"/>
    </xf>
    <xf numFmtId="1" fontId="19" fillId="7" borderId="79" xfId="0" applyNumberFormat="1" applyFont="1" applyFill="1" applyBorder="1" applyAlignment="1">
      <alignment horizontal="center"/>
    </xf>
    <xf numFmtId="1" fontId="19" fillId="7" borderId="80" xfId="0" applyNumberFormat="1" applyFont="1" applyFill="1" applyBorder="1" applyAlignment="1">
      <alignment horizontal="center"/>
    </xf>
    <xf numFmtId="164" fontId="21" fillId="10" borderId="84" xfId="0" applyNumberFormat="1" applyFont="1" applyFill="1" applyBorder="1"/>
    <xf numFmtId="2" fontId="0" fillId="0" borderId="0" xfId="0" applyNumberFormat="1" applyAlignment="1">
      <alignment horizontal="left"/>
    </xf>
    <xf numFmtId="0" fontId="19" fillId="7" borderId="93" xfId="0" quotePrefix="1" applyFont="1" applyFill="1" applyBorder="1" applyAlignment="1">
      <alignment horizontal="center"/>
    </xf>
    <xf numFmtId="0" fontId="2" fillId="7" borderId="4" xfId="0" applyNumberFormat="1" applyFont="1" applyFill="1" applyBorder="1" applyAlignment="1" applyProtection="1">
      <alignment horizontal="center"/>
      <protection locked="0"/>
    </xf>
    <xf numFmtId="0" fontId="2" fillId="7" borderId="0" xfId="0" applyNumberFormat="1" applyFont="1" applyFill="1" applyBorder="1" applyAlignment="1" applyProtection="1">
      <alignment horizontal="center"/>
      <protection locked="0"/>
    </xf>
    <xf numFmtId="0" fontId="14" fillId="9" borderId="15" xfId="0" applyFont="1" applyFill="1" applyBorder="1" applyAlignment="1" applyProtection="1">
      <alignment horizontal="center" vertical="center"/>
      <protection locked="0"/>
    </xf>
    <xf numFmtId="0" fontId="14" fillId="9" borderId="47" xfId="0" applyFont="1" applyFill="1" applyBorder="1" applyAlignment="1" applyProtection="1">
      <alignment horizontal="center" vertical="center"/>
      <protection locked="0"/>
    </xf>
    <xf numFmtId="0" fontId="14" fillId="9" borderId="13" xfId="0" applyFont="1" applyFill="1" applyBorder="1" applyAlignment="1" applyProtection="1">
      <alignment horizontal="center" vertical="center"/>
      <protection locked="0"/>
    </xf>
    <xf numFmtId="0" fontId="14" fillId="9" borderId="12" xfId="0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protection locked="0"/>
    </xf>
    <xf numFmtId="0" fontId="19" fillId="11" borderId="96" xfId="0" applyFont="1" applyFill="1" applyBorder="1" applyAlignment="1">
      <alignment horizontal="left"/>
    </xf>
    <xf numFmtId="0" fontId="19" fillId="11" borderId="97" xfId="0" applyFont="1" applyFill="1" applyBorder="1" applyAlignment="1">
      <alignment horizontal="left"/>
    </xf>
    <xf numFmtId="0" fontId="19" fillId="11" borderId="104" xfId="0" applyFont="1" applyFill="1" applyBorder="1" applyAlignment="1">
      <alignment horizontal="left"/>
    </xf>
    <xf numFmtId="0" fontId="19" fillId="11" borderId="96" xfId="0" applyNumberFormat="1" applyFont="1" applyFill="1" applyBorder="1" applyAlignment="1" applyProtection="1">
      <alignment horizontal="center"/>
      <protection locked="0"/>
    </xf>
    <xf numFmtId="0" fontId="19" fillId="13" borderId="96" xfId="0" applyFont="1" applyFill="1" applyBorder="1" applyAlignment="1">
      <alignment horizontal="left"/>
    </xf>
    <xf numFmtId="0" fontId="19" fillId="13" borderId="96" xfId="0" applyNumberFormat="1" applyFont="1" applyFill="1" applyBorder="1" applyAlignment="1" applyProtection="1">
      <alignment horizontal="center"/>
      <protection locked="0"/>
    </xf>
    <xf numFmtId="0" fontId="19" fillId="13" borderId="104" xfId="0" applyFont="1" applyFill="1" applyBorder="1" applyAlignment="1">
      <alignment horizontal="left"/>
    </xf>
    <xf numFmtId="0" fontId="19" fillId="13" borderId="97" xfId="0" applyFont="1" applyFill="1" applyBorder="1" applyAlignment="1">
      <alignment horizontal="left"/>
    </xf>
    <xf numFmtId="0" fontId="19" fillId="13" borderId="91" xfId="0" applyNumberFormat="1" applyFont="1" applyFill="1" applyBorder="1" applyAlignment="1" applyProtection="1">
      <alignment horizontal="center"/>
      <protection locked="0"/>
    </xf>
    <xf numFmtId="0" fontId="19" fillId="13" borderId="102" xfId="0" applyFont="1" applyFill="1" applyBorder="1" applyAlignment="1">
      <alignment horizontal="left" wrapText="1"/>
    </xf>
    <xf numFmtId="0" fontId="19" fillId="11" borderId="102" xfId="0" applyFont="1" applyFill="1" applyBorder="1" applyAlignment="1">
      <alignment horizontal="left" wrapText="1"/>
    </xf>
    <xf numFmtId="0" fontId="19" fillId="11" borderId="98" xfId="0" applyFont="1" applyFill="1" applyBorder="1" applyAlignment="1">
      <alignment horizontal="left" wrapText="1"/>
    </xf>
    <xf numFmtId="0" fontId="19" fillId="11" borderId="99" xfId="0" applyFont="1" applyFill="1" applyBorder="1" applyAlignment="1">
      <alignment horizontal="left"/>
    </xf>
    <xf numFmtId="0" fontId="19" fillId="11" borderId="99" xfId="0" applyNumberFormat="1" applyFont="1" applyFill="1" applyBorder="1" applyAlignment="1" applyProtection="1">
      <alignment horizontal="center"/>
      <protection locked="0"/>
    </xf>
    <xf numFmtId="0" fontId="19" fillId="11" borderId="100" xfId="0" applyFont="1" applyFill="1" applyBorder="1" applyAlignment="1">
      <alignment horizontal="left"/>
    </xf>
    <xf numFmtId="0" fontId="19" fillId="13" borderId="101" xfId="0" applyFont="1" applyFill="1" applyBorder="1" applyAlignment="1">
      <alignment horizontal="left" wrapText="1"/>
    </xf>
    <xf numFmtId="0" fontId="19" fillId="11" borderId="101" xfId="0" applyFont="1" applyFill="1" applyBorder="1" applyAlignment="1">
      <alignment horizontal="left" wrapText="1"/>
    </xf>
    <xf numFmtId="0" fontId="19" fillId="13" borderId="98" xfId="0" applyFont="1" applyFill="1" applyBorder="1" applyAlignment="1">
      <alignment horizontal="left" wrapText="1"/>
    </xf>
    <xf numFmtId="0" fontId="19" fillId="13" borderId="99" xfId="0" applyFont="1" applyFill="1" applyBorder="1" applyAlignment="1">
      <alignment horizontal="left"/>
    </xf>
    <xf numFmtId="0" fontId="19" fillId="13" borderId="99" xfId="0" applyNumberFormat="1" applyFont="1" applyFill="1" applyBorder="1" applyAlignment="1" applyProtection="1">
      <alignment horizontal="center"/>
      <protection locked="0"/>
    </xf>
    <xf numFmtId="0" fontId="19" fillId="13" borderId="100" xfId="0" applyFont="1" applyFill="1" applyBorder="1" applyAlignment="1">
      <alignment horizontal="left"/>
    </xf>
    <xf numFmtId="0" fontId="19" fillId="11" borderId="42" xfId="0" applyFont="1" applyFill="1" applyBorder="1" applyAlignment="1">
      <alignment horizontal="center"/>
    </xf>
    <xf numFmtId="0" fontId="19" fillId="11" borderId="50" xfId="0" applyFont="1" applyFill="1" applyBorder="1" applyAlignment="1">
      <alignment horizontal="center"/>
    </xf>
    <xf numFmtId="1" fontId="19" fillId="11" borderId="50" xfId="0" applyNumberFormat="1" applyFont="1" applyFill="1" applyBorder="1" applyAlignment="1">
      <alignment horizontal="center"/>
    </xf>
    <xf numFmtId="0" fontId="19" fillId="13" borderId="42" xfId="0" applyFont="1" applyFill="1" applyBorder="1" applyAlignment="1">
      <alignment horizontal="center"/>
    </xf>
    <xf numFmtId="1" fontId="19" fillId="13" borderId="54" xfId="0" applyNumberFormat="1" applyFont="1" applyFill="1" applyBorder="1" applyAlignment="1">
      <alignment horizontal="center"/>
    </xf>
    <xf numFmtId="1" fontId="19" fillId="13" borderId="42" xfId="0" applyNumberFormat="1" applyFont="1" applyFill="1" applyBorder="1" applyAlignment="1">
      <alignment horizontal="center"/>
    </xf>
    <xf numFmtId="1" fontId="19" fillId="13" borderId="18" xfId="0" applyNumberFormat="1" applyFont="1" applyFill="1" applyBorder="1" applyAlignment="1">
      <alignment horizontal="center"/>
    </xf>
    <xf numFmtId="1" fontId="19" fillId="13" borderId="50" xfId="0" applyNumberFormat="1" applyFont="1" applyFill="1" applyBorder="1" applyAlignment="1">
      <alignment horizontal="center"/>
    </xf>
    <xf numFmtId="1" fontId="19" fillId="13" borderId="75" xfId="0" applyNumberFormat="1" applyFont="1" applyFill="1" applyBorder="1" applyAlignment="1">
      <alignment horizontal="center"/>
    </xf>
    <xf numFmtId="1" fontId="19" fillId="11" borderId="42" xfId="0" applyNumberFormat="1" applyFont="1" applyFill="1" applyBorder="1" applyAlignment="1">
      <alignment horizontal="center"/>
    </xf>
    <xf numFmtId="1" fontId="19" fillId="11" borderId="51" xfId="0" applyNumberFormat="1" applyFont="1" applyFill="1" applyBorder="1" applyAlignment="1">
      <alignment horizontal="center"/>
    </xf>
    <xf numFmtId="1" fontId="19" fillId="11" borderId="56" xfId="0" applyNumberFormat="1" applyFont="1" applyFill="1" applyBorder="1" applyAlignment="1">
      <alignment horizontal="center"/>
    </xf>
    <xf numFmtId="1" fontId="19" fillId="11" borderId="77" xfId="0" applyNumberFormat="1" applyFont="1" applyFill="1" applyBorder="1" applyAlignment="1">
      <alignment horizontal="center"/>
    </xf>
    <xf numFmtId="1" fontId="19" fillId="12" borderId="18" xfId="0" applyNumberFormat="1" applyFont="1" applyFill="1" applyBorder="1" applyAlignment="1">
      <alignment horizontal="center"/>
    </xf>
    <xf numFmtId="1" fontId="24" fillId="13" borderId="18" xfId="0" applyNumberFormat="1" applyFont="1" applyFill="1" applyBorder="1" applyAlignment="1">
      <alignment horizontal="center"/>
    </xf>
    <xf numFmtId="1" fontId="19" fillId="13" borderId="80" xfId="0" applyNumberFormat="1" applyFont="1" applyFill="1" applyBorder="1" applyAlignment="1">
      <alignment horizontal="center"/>
    </xf>
    <xf numFmtId="1" fontId="19" fillId="13" borderId="57" xfId="0" applyNumberFormat="1" applyFont="1" applyFill="1" applyBorder="1" applyAlignment="1">
      <alignment horizontal="center"/>
    </xf>
    <xf numFmtId="1" fontId="19" fillId="13" borderId="82" xfId="0" applyNumberFormat="1" applyFont="1" applyFill="1" applyBorder="1" applyAlignment="1">
      <alignment horizontal="center"/>
    </xf>
    <xf numFmtId="1" fontId="19" fillId="13" borderId="73" xfId="0" applyNumberFormat="1" applyFont="1" applyFill="1" applyBorder="1" applyAlignment="1">
      <alignment horizontal="center"/>
    </xf>
    <xf numFmtId="1" fontId="19" fillId="13" borderId="58" xfId="0" applyNumberFormat="1" applyFont="1" applyFill="1" applyBorder="1" applyAlignment="1">
      <alignment horizontal="center"/>
    </xf>
    <xf numFmtId="1" fontId="17" fillId="13" borderId="75" xfId="0" applyNumberFormat="1" applyFont="1" applyFill="1" applyBorder="1" applyAlignment="1">
      <alignment horizontal="center"/>
    </xf>
    <xf numFmtId="1" fontId="17" fillId="13" borderId="80" xfId="0" applyNumberFormat="1" applyFont="1" applyFill="1" applyBorder="1" applyAlignment="1">
      <alignment horizontal="center"/>
    </xf>
    <xf numFmtId="1" fontId="19" fillId="13" borderId="70" xfId="0" applyNumberFormat="1" applyFont="1" applyFill="1" applyBorder="1" applyAlignment="1">
      <alignment horizontal="center"/>
    </xf>
    <xf numFmtId="1" fontId="19" fillId="13" borderId="62" xfId="0" applyNumberFormat="1" applyFont="1" applyFill="1" applyBorder="1" applyAlignment="1">
      <alignment horizontal="center"/>
    </xf>
    <xf numFmtId="1" fontId="19" fillId="13" borderId="72" xfId="0" applyNumberFormat="1" applyFont="1" applyFill="1" applyBorder="1" applyAlignment="1">
      <alignment horizontal="center"/>
    </xf>
    <xf numFmtId="1" fontId="19" fillId="13" borderId="66" xfId="0" applyNumberFormat="1" applyFont="1" applyFill="1" applyBorder="1" applyAlignment="1">
      <alignment horizontal="center"/>
    </xf>
    <xf numFmtId="1" fontId="19" fillId="13" borderId="71" xfId="0" applyNumberFormat="1" applyFont="1" applyFill="1" applyBorder="1" applyAlignment="1">
      <alignment horizontal="center"/>
    </xf>
    <xf numFmtId="1" fontId="19" fillId="13" borderId="83" xfId="0" applyNumberFormat="1" applyFont="1" applyFill="1" applyBorder="1" applyAlignment="1">
      <alignment horizontal="center"/>
    </xf>
    <xf numFmtId="1" fontId="17" fillId="13" borderId="73" xfId="0" applyNumberFormat="1" applyFont="1" applyFill="1" applyBorder="1" applyAlignment="1">
      <alignment horizontal="center"/>
    </xf>
    <xf numFmtId="1" fontId="19" fillId="13" borderId="92" xfId="0" applyNumberFormat="1" applyFont="1" applyFill="1" applyBorder="1" applyAlignment="1">
      <alignment horizontal="center"/>
    </xf>
    <xf numFmtId="1" fontId="19" fillId="11" borderId="58" xfId="0" applyNumberFormat="1" applyFont="1" applyFill="1" applyBorder="1" applyAlignment="1">
      <alignment horizontal="center"/>
    </xf>
    <xf numFmtId="1" fontId="19" fillId="11" borderId="81" xfId="0" applyNumberFormat="1" applyFont="1" applyFill="1" applyBorder="1" applyAlignment="1">
      <alignment horizontal="center"/>
    </xf>
    <xf numFmtId="1" fontId="17" fillId="11" borderId="81" xfId="0" applyNumberFormat="1" applyFont="1" applyFill="1" applyBorder="1" applyAlignment="1">
      <alignment horizontal="center"/>
    </xf>
    <xf numFmtId="1" fontId="19" fillId="11" borderId="60" xfId="0" applyNumberFormat="1" applyFont="1" applyFill="1" applyBorder="1" applyAlignment="1">
      <alignment horizontal="center"/>
    </xf>
    <xf numFmtId="1" fontId="24" fillId="13" borderId="78" xfId="0" applyNumberFormat="1" applyFont="1" applyFill="1" applyBorder="1" applyAlignment="1">
      <alignment horizontal="center"/>
    </xf>
    <xf numFmtId="1" fontId="24" fillId="13" borderId="62" xfId="0" applyNumberFormat="1" applyFont="1" applyFill="1" applyBorder="1" applyAlignment="1">
      <alignment horizontal="center"/>
    </xf>
    <xf numFmtId="1" fontId="24" fillId="13" borderId="75" xfId="0" applyNumberFormat="1" applyFont="1" applyFill="1" applyBorder="1" applyAlignment="1">
      <alignment horizontal="center"/>
    </xf>
    <xf numFmtId="1" fontId="24" fillId="13" borderId="66" xfId="0" applyNumberFormat="1" applyFont="1" applyFill="1" applyBorder="1" applyAlignment="1">
      <alignment horizontal="center"/>
    </xf>
    <xf numFmtId="1" fontId="24" fillId="13" borderId="53" xfId="0" applyNumberFormat="1" applyFont="1" applyFill="1" applyBorder="1" applyAlignment="1">
      <alignment horizontal="center"/>
    </xf>
    <xf numFmtId="1" fontId="24" fillId="13" borderId="92" xfId="0" applyNumberFormat="1" applyFont="1" applyFill="1" applyBorder="1" applyAlignment="1">
      <alignment horizontal="center"/>
    </xf>
    <xf numFmtId="1" fontId="25" fillId="11" borderId="50" xfId="0" applyNumberFormat="1" applyFont="1" applyFill="1" applyBorder="1" applyAlignment="1">
      <alignment horizontal="center"/>
    </xf>
    <xf numFmtId="1" fontId="25" fillId="11" borderId="51" xfId="0" applyNumberFormat="1" applyFont="1" applyFill="1" applyBorder="1" applyAlignment="1">
      <alignment horizontal="center"/>
    </xf>
    <xf numFmtId="1" fontId="25" fillId="11" borderId="20" xfId="0" applyNumberFormat="1" applyFont="1" applyFill="1" applyBorder="1" applyAlignment="1">
      <alignment horizontal="center"/>
    </xf>
    <xf numFmtId="1" fontId="25" fillId="11" borderId="63" xfId="0" applyNumberFormat="1" applyFont="1" applyFill="1" applyBorder="1" applyAlignment="1">
      <alignment horizontal="center"/>
    </xf>
    <xf numFmtId="1" fontId="25" fillId="11" borderId="64" xfId="0" applyNumberFormat="1" applyFont="1" applyFill="1" applyBorder="1" applyAlignment="1">
      <alignment horizontal="center"/>
    </xf>
    <xf numFmtId="1" fontId="25" fillId="11" borderId="67" xfId="0" applyNumberFormat="1" applyFont="1" applyFill="1" applyBorder="1" applyAlignment="1">
      <alignment horizontal="center"/>
    </xf>
    <xf numFmtId="1" fontId="25" fillId="11" borderId="61" xfId="0" applyNumberFormat="1" applyFont="1" applyFill="1" applyBorder="1" applyAlignment="1">
      <alignment horizontal="center"/>
    </xf>
    <xf numFmtId="1" fontId="25" fillId="11" borderId="79" xfId="0" applyNumberFormat="1" applyFont="1" applyFill="1" applyBorder="1" applyAlignment="1">
      <alignment horizontal="center"/>
    </xf>
    <xf numFmtId="1" fontId="25" fillId="11" borderId="106" xfId="0" applyNumberFormat="1" applyFont="1" applyFill="1" applyBorder="1" applyAlignment="1">
      <alignment horizontal="center"/>
    </xf>
    <xf numFmtId="0" fontId="9" fillId="8" borderId="122" xfId="0" applyFont="1" applyFill="1" applyBorder="1" applyAlignment="1">
      <alignment horizontal="center"/>
    </xf>
    <xf numFmtId="2" fontId="9" fillId="8" borderId="123" xfId="0" applyNumberFormat="1" applyFont="1" applyFill="1" applyBorder="1" applyAlignment="1">
      <alignment horizontal="center"/>
    </xf>
    <xf numFmtId="2" fontId="9" fillId="8" borderId="124" xfId="0" applyNumberFormat="1" applyFont="1" applyFill="1" applyBorder="1" applyAlignment="1">
      <alignment horizontal="center"/>
    </xf>
    <xf numFmtId="2" fontId="9" fillId="8" borderId="125" xfId="0" applyNumberFormat="1" applyFont="1" applyFill="1" applyBorder="1" applyAlignment="1">
      <alignment horizontal="center"/>
    </xf>
    <xf numFmtId="0" fontId="28" fillId="5" borderId="112" xfId="0" applyNumberFormat="1" applyFont="1" applyFill="1" applyBorder="1" applyAlignment="1" applyProtection="1">
      <alignment horizontal="center" vertical="center"/>
      <protection locked="0"/>
    </xf>
    <xf numFmtId="0" fontId="28" fillId="5" borderId="126" xfId="0" applyNumberFormat="1" applyFont="1" applyFill="1" applyBorder="1" applyAlignment="1" applyProtection="1">
      <alignment horizontal="center" vertical="center"/>
      <protection locked="0"/>
    </xf>
    <xf numFmtId="0" fontId="28" fillId="5" borderId="13" xfId="0" applyNumberFormat="1" applyFont="1" applyFill="1" applyBorder="1" applyAlignment="1" applyProtection="1">
      <alignment horizontal="center" vertical="center"/>
      <protection locked="0"/>
    </xf>
    <xf numFmtId="0" fontId="28" fillId="5" borderId="127" xfId="0" applyNumberFormat="1" applyFont="1" applyFill="1" applyBorder="1" applyAlignment="1" applyProtection="1">
      <alignment horizontal="center" vertical="center"/>
      <protection locked="0"/>
    </xf>
    <xf numFmtId="0" fontId="28" fillId="5" borderId="128" xfId="0" applyNumberFormat="1" applyFont="1" applyFill="1" applyBorder="1" applyAlignment="1" applyProtection="1">
      <alignment horizontal="center" vertical="center"/>
      <protection locked="0"/>
    </xf>
    <xf numFmtId="0" fontId="28" fillId="5" borderId="129" xfId="0" applyNumberFormat="1" applyFont="1" applyFill="1" applyBorder="1" applyAlignment="1" applyProtection="1">
      <alignment horizontal="center" vertical="center"/>
      <protection locked="0"/>
    </xf>
    <xf numFmtId="0" fontId="28" fillId="5" borderId="130" xfId="0" applyNumberFormat="1" applyFont="1" applyFill="1" applyBorder="1" applyAlignment="1" applyProtection="1">
      <alignment horizontal="center" vertical="center"/>
      <protection locked="0"/>
    </xf>
    <xf numFmtId="1" fontId="19" fillId="13" borderId="106" xfId="0" applyNumberFormat="1" applyFont="1" applyFill="1" applyBorder="1" applyAlignment="1">
      <alignment horizontal="center"/>
    </xf>
    <xf numFmtId="1" fontId="19" fillId="11" borderId="106" xfId="0" applyNumberFormat="1" applyFont="1" applyFill="1" applyBorder="1" applyAlignment="1">
      <alignment horizontal="center"/>
    </xf>
    <xf numFmtId="1" fontId="24" fillId="13" borderId="73" xfId="0" applyNumberFormat="1" applyFont="1" applyFill="1" applyBorder="1" applyAlignment="1">
      <alignment horizontal="center"/>
    </xf>
    <xf numFmtId="1" fontId="24" fillId="13" borderId="80" xfId="0" applyNumberFormat="1" applyFont="1" applyFill="1" applyBorder="1" applyAlignment="1">
      <alignment horizontal="center"/>
    </xf>
    <xf numFmtId="1" fontId="25" fillId="11" borderId="131" xfId="0" applyNumberFormat="1" applyFont="1" applyFill="1" applyBorder="1" applyAlignment="1">
      <alignment horizontal="center"/>
    </xf>
    <xf numFmtId="1" fontId="19" fillId="11" borderId="132" xfId="0" applyNumberFormat="1" applyFont="1" applyFill="1" applyBorder="1" applyAlignment="1">
      <alignment horizontal="center"/>
    </xf>
    <xf numFmtId="1" fontId="24" fillId="13" borderId="133" xfId="0" applyNumberFormat="1" applyFont="1" applyFill="1" applyBorder="1" applyAlignment="1">
      <alignment horizontal="center"/>
    </xf>
    <xf numFmtId="1" fontId="19" fillId="11" borderId="136" xfId="0" applyNumberFormat="1" applyFont="1" applyFill="1" applyBorder="1" applyAlignment="1">
      <alignment horizontal="center"/>
    </xf>
    <xf numFmtId="1" fontId="19" fillId="11" borderId="134" xfId="0" applyNumberFormat="1" applyFont="1" applyFill="1" applyBorder="1" applyAlignment="1">
      <alignment horizontal="center"/>
    </xf>
    <xf numFmtId="1" fontId="19" fillId="11" borderId="135" xfId="0" applyNumberFormat="1" applyFont="1" applyFill="1" applyBorder="1" applyAlignment="1">
      <alignment horizontal="center"/>
    </xf>
    <xf numFmtId="1" fontId="19" fillId="11" borderId="137" xfId="0" applyNumberFormat="1" applyFont="1" applyFill="1" applyBorder="1" applyAlignment="1">
      <alignment horizontal="center"/>
    </xf>
    <xf numFmtId="0" fontId="19" fillId="11" borderId="51" xfId="0" applyFont="1" applyFill="1" applyBorder="1" applyAlignment="1">
      <alignment horizontal="center"/>
    </xf>
    <xf numFmtId="0" fontId="19" fillId="12" borderId="99" xfId="0" applyFont="1" applyFill="1" applyBorder="1" applyAlignment="1">
      <alignment horizontal="left"/>
    </xf>
    <xf numFmtId="0" fontId="19" fillId="12" borderId="99" xfId="0" applyNumberFormat="1" applyFont="1" applyFill="1" applyBorder="1" applyAlignment="1" applyProtection="1">
      <alignment horizontal="center"/>
      <protection locked="0"/>
    </xf>
    <xf numFmtId="0" fontId="19" fillId="12" borderId="100" xfId="0" applyFont="1" applyFill="1" applyBorder="1" applyAlignment="1">
      <alignment horizontal="left"/>
    </xf>
    <xf numFmtId="0" fontId="19" fillId="12" borderId="101" xfId="0" applyFont="1" applyFill="1" applyBorder="1" applyAlignment="1">
      <alignment horizontal="left" wrapText="1"/>
    </xf>
    <xf numFmtId="1" fontId="19" fillId="13" borderId="69" xfId="0" applyNumberFormat="1" applyFont="1" applyFill="1" applyBorder="1" applyAlignment="1">
      <alignment horizontal="center"/>
    </xf>
    <xf numFmtId="1" fontId="19" fillId="13" borderId="65" xfId="0" applyNumberFormat="1" applyFont="1" applyFill="1" applyBorder="1" applyAlignment="1">
      <alignment horizontal="center"/>
    </xf>
    <xf numFmtId="1" fontId="29" fillId="13" borderId="75" xfId="0" applyNumberFormat="1" applyFont="1" applyFill="1" applyBorder="1" applyAlignment="1">
      <alignment horizontal="center"/>
    </xf>
    <xf numFmtId="1" fontId="19" fillId="13" borderId="59" xfId="0" applyNumberFormat="1" applyFont="1" applyFill="1" applyBorder="1" applyAlignment="1">
      <alignment horizontal="center"/>
    </xf>
    <xf numFmtId="1" fontId="19" fillId="11" borderId="79" xfId="0" applyNumberFormat="1" applyFont="1" applyFill="1" applyBorder="1" applyAlignment="1">
      <alignment horizontal="center"/>
    </xf>
    <xf numFmtId="1" fontId="19" fillId="11" borderId="67" xfId="0" applyNumberFormat="1" applyFont="1" applyFill="1" applyBorder="1" applyAlignment="1">
      <alignment horizontal="center"/>
    </xf>
    <xf numFmtId="1" fontId="19" fillId="11" borderId="63" xfId="0" applyNumberFormat="1" applyFont="1" applyFill="1" applyBorder="1" applyAlignment="1">
      <alignment horizontal="center"/>
    </xf>
    <xf numFmtId="1" fontId="19" fillId="13" borderId="51" xfId="0" applyNumberFormat="1" applyFont="1" applyFill="1" applyBorder="1" applyAlignment="1">
      <alignment horizontal="center"/>
    </xf>
    <xf numFmtId="1" fontId="19" fillId="13" borderId="131" xfId="0" applyNumberFormat="1" applyFont="1" applyFill="1" applyBorder="1" applyAlignment="1">
      <alignment horizontal="center"/>
    </xf>
    <xf numFmtId="1" fontId="19" fillId="12" borderId="92" xfId="0" applyNumberFormat="1" applyFont="1" applyFill="1" applyBorder="1" applyAlignment="1">
      <alignment horizontal="center"/>
    </xf>
    <xf numFmtId="1" fontId="24" fillId="12" borderId="75" xfId="0" applyNumberFormat="1" applyFont="1" applyFill="1" applyBorder="1" applyAlignment="1">
      <alignment horizontal="center"/>
    </xf>
    <xf numFmtId="1" fontId="19" fillId="12" borderId="75" xfId="0" applyNumberFormat="1" applyFont="1" applyFill="1" applyBorder="1" applyAlignment="1">
      <alignment horizontal="center"/>
    </xf>
    <xf numFmtId="1" fontId="19" fillId="12" borderId="78" xfId="0" applyNumberFormat="1" applyFont="1" applyFill="1" applyBorder="1" applyAlignment="1">
      <alignment horizontal="center"/>
    </xf>
    <xf numFmtId="1" fontId="30" fillId="13" borderId="51" xfId="0" applyNumberFormat="1" applyFont="1" applyFill="1" applyBorder="1" applyAlignment="1">
      <alignment horizontal="center"/>
    </xf>
    <xf numFmtId="1" fontId="30" fillId="13" borderId="50" xfId="0" applyNumberFormat="1" applyFont="1" applyFill="1" applyBorder="1" applyAlignment="1">
      <alignment horizontal="center"/>
    </xf>
    <xf numFmtId="1" fontId="30" fillId="13" borderId="20" xfId="0" applyNumberFormat="1" applyFont="1" applyFill="1" applyBorder="1" applyAlignment="1">
      <alignment horizontal="center"/>
    </xf>
    <xf numFmtId="1" fontId="30" fillId="13" borderId="131" xfId="0" applyNumberFormat="1" applyFont="1" applyFill="1" applyBorder="1" applyAlignment="1">
      <alignment horizontal="center"/>
    </xf>
    <xf numFmtId="1" fontId="19" fillId="13" borderId="53" xfId="0" applyNumberFormat="1" applyFont="1" applyFill="1" applyBorder="1" applyAlignment="1">
      <alignment horizontal="center"/>
    </xf>
    <xf numFmtId="1" fontId="19" fillId="13" borderId="64" xfId="0" applyNumberFormat="1" applyFont="1" applyFill="1" applyBorder="1" applyAlignment="1">
      <alignment horizontal="center"/>
    </xf>
    <xf numFmtId="1" fontId="19" fillId="13" borderId="20" xfId="0" applyNumberFormat="1" applyFont="1" applyFill="1" applyBorder="1" applyAlignment="1">
      <alignment horizontal="center"/>
    </xf>
    <xf numFmtId="1" fontId="31" fillId="12" borderId="18" xfId="0" applyNumberFormat="1" applyFont="1" applyFill="1" applyBorder="1" applyAlignment="1">
      <alignment horizontal="center"/>
    </xf>
    <xf numFmtId="1" fontId="31" fillId="12" borderId="92" xfId="0" applyNumberFormat="1" applyFont="1" applyFill="1" applyBorder="1" applyAlignment="1">
      <alignment horizontal="center"/>
    </xf>
    <xf numFmtId="1" fontId="31" fillId="12" borderId="66" xfId="0" applyNumberFormat="1" applyFont="1" applyFill="1" applyBorder="1" applyAlignment="1">
      <alignment horizontal="center"/>
    </xf>
    <xf numFmtId="1" fontId="31" fillId="12" borderId="75" xfId="0" applyNumberFormat="1" applyFont="1" applyFill="1" applyBorder="1" applyAlignment="1">
      <alignment horizontal="center"/>
    </xf>
    <xf numFmtId="1" fontId="31" fillId="12" borderId="78" xfId="0" applyNumberFormat="1" applyFont="1" applyFill="1" applyBorder="1" applyAlignment="1">
      <alignment horizontal="center"/>
    </xf>
    <xf numFmtId="1" fontId="31" fillId="12" borderId="133" xfId="0" applyNumberFormat="1" applyFont="1" applyFill="1" applyBorder="1" applyAlignment="1">
      <alignment horizontal="center"/>
    </xf>
    <xf numFmtId="1" fontId="24" fillId="13" borderId="131" xfId="0" applyNumberFormat="1" applyFont="1" applyFill="1" applyBorder="1" applyAlignment="1">
      <alignment horizontal="center"/>
    </xf>
    <xf numFmtId="1" fontId="24" fillId="13" borderId="51" xfId="0" applyNumberFormat="1" applyFont="1" applyFill="1" applyBorder="1" applyAlignment="1">
      <alignment horizontal="center"/>
    </xf>
    <xf numFmtId="1" fontId="24" fillId="13" borderId="20" xfId="0" applyNumberFormat="1" applyFont="1" applyFill="1" applyBorder="1" applyAlignment="1">
      <alignment horizontal="center"/>
    </xf>
    <xf numFmtId="1" fontId="24" fillId="13" borderId="50" xfId="0" applyNumberFormat="1" applyFont="1" applyFill="1" applyBorder="1" applyAlignment="1">
      <alignment horizontal="center"/>
    </xf>
    <xf numFmtId="1" fontId="19" fillId="11" borderId="61" xfId="0" applyNumberFormat="1" applyFont="1" applyFill="1" applyBorder="1" applyAlignment="1">
      <alignment horizontal="center"/>
    </xf>
    <xf numFmtId="1" fontId="24" fillId="12" borderId="92" xfId="0" applyNumberFormat="1" applyFont="1" applyFill="1" applyBorder="1" applyAlignment="1">
      <alignment horizontal="center"/>
    </xf>
    <xf numFmtId="1" fontId="19" fillId="13" borderId="143" xfId="0" applyNumberFormat="1" applyFont="1" applyFill="1" applyBorder="1" applyAlignment="1">
      <alignment horizontal="center"/>
    </xf>
    <xf numFmtId="1" fontId="31" fillId="12" borderId="143" xfId="0" applyNumberFormat="1" applyFont="1" applyFill="1" applyBorder="1" applyAlignment="1">
      <alignment horizontal="center"/>
    </xf>
    <xf numFmtId="1" fontId="19" fillId="11" borderId="142" xfId="0" applyNumberFormat="1" applyFont="1" applyFill="1" applyBorder="1" applyAlignment="1">
      <alignment horizontal="center"/>
    </xf>
    <xf numFmtId="1" fontId="19" fillId="11" borderId="144" xfId="0" applyNumberFormat="1" applyFont="1" applyFill="1" applyBorder="1" applyAlignment="1">
      <alignment horizontal="center"/>
    </xf>
    <xf numFmtId="1" fontId="24" fillId="13" borderId="143" xfId="0" applyNumberFormat="1" applyFont="1" applyFill="1" applyBorder="1" applyAlignment="1">
      <alignment horizontal="center"/>
    </xf>
    <xf numFmtId="1" fontId="24" fillId="11" borderId="79" xfId="0" applyNumberFormat="1" applyFont="1" applyFill="1" applyBorder="1" applyAlignment="1">
      <alignment horizontal="center"/>
    </xf>
    <xf numFmtId="1" fontId="24" fillId="11" borderId="131" xfId="0" applyNumberFormat="1" applyFont="1" applyFill="1" applyBorder="1" applyAlignment="1">
      <alignment horizontal="center"/>
    </xf>
    <xf numFmtId="0" fontId="19" fillId="11" borderId="95" xfId="0" applyFont="1" applyFill="1" applyBorder="1" applyAlignment="1">
      <alignment horizontal="left" wrapText="1"/>
    </xf>
    <xf numFmtId="1" fontId="25" fillId="13" borderId="50" xfId="0" applyNumberFormat="1" applyFont="1" applyFill="1" applyBorder="1" applyAlignment="1">
      <alignment horizontal="center"/>
    </xf>
    <xf numFmtId="1" fontId="19" fillId="13" borderId="68" xfId="0" applyNumberFormat="1" applyFont="1" applyFill="1" applyBorder="1" applyAlignment="1">
      <alignment horizontal="center"/>
    </xf>
    <xf numFmtId="1" fontId="24" fillId="12" borderId="62" xfId="0" applyNumberFormat="1" applyFont="1" applyFill="1" applyBorder="1" applyAlignment="1">
      <alignment horizontal="center"/>
    </xf>
    <xf numFmtId="1" fontId="24" fillId="12" borderId="66" xfId="0" applyNumberFormat="1" applyFont="1" applyFill="1" applyBorder="1" applyAlignment="1">
      <alignment horizontal="center"/>
    </xf>
    <xf numFmtId="0" fontId="20" fillId="13" borderId="101" xfId="0" applyFont="1" applyFill="1" applyBorder="1" applyAlignment="1">
      <alignment horizontal="left" wrapText="1"/>
    </xf>
    <xf numFmtId="1" fontId="25" fillId="13" borderId="131" xfId="0" applyNumberFormat="1" applyFont="1" applyFill="1" applyBorder="1" applyAlignment="1">
      <alignment horizontal="center"/>
    </xf>
    <xf numFmtId="0" fontId="20" fillId="13" borderId="99" xfId="0" applyFont="1" applyFill="1" applyBorder="1" applyAlignment="1">
      <alignment horizontal="left"/>
    </xf>
    <xf numFmtId="0" fontId="20" fillId="11" borderId="99" xfId="0" applyFont="1" applyFill="1" applyBorder="1" applyAlignment="1">
      <alignment horizontal="left"/>
    </xf>
    <xf numFmtId="1" fontId="25" fillId="13" borderId="20" xfId="0" applyNumberFormat="1" applyFont="1" applyFill="1" applyBorder="1" applyAlignment="1">
      <alignment horizontal="center"/>
    </xf>
    <xf numFmtId="1" fontId="30" fillId="13" borderId="68" xfId="0" applyNumberFormat="1" applyFont="1" applyFill="1" applyBorder="1" applyAlignment="1">
      <alignment horizontal="center"/>
    </xf>
    <xf numFmtId="1" fontId="19" fillId="12" borderId="62" xfId="0" applyNumberFormat="1" applyFont="1" applyFill="1" applyBorder="1" applyAlignment="1">
      <alignment horizontal="center"/>
    </xf>
    <xf numFmtId="1" fontId="17" fillId="13" borderId="92" xfId="0" applyNumberFormat="1" applyFont="1" applyFill="1" applyBorder="1" applyAlignment="1">
      <alignment horizontal="center"/>
    </xf>
    <xf numFmtId="1" fontId="19" fillId="11" borderId="75" xfId="0" applyNumberFormat="1" applyFont="1" applyFill="1" applyBorder="1" applyAlignment="1">
      <alignment horizontal="center"/>
    </xf>
    <xf numFmtId="0" fontId="19" fillId="13" borderId="105" xfId="0" applyFont="1" applyFill="1" applyBorder="1" applyAlignment="1">
      <alignment horizontal="left"/>
    </xf>
    <xf numFmtId="1" fontId="19" fillId="11" borderId="68" xfId="0" applyNumberFormat="1" applyFont="1" applyFill="1" applyBorder="1" applyAlignment="1">
      <alignment horizontal="center"/>
    </xf>
    <xf numFmtId="0" fontId="19" fillId="12" borderId="97" xfId="0" applyFont="1" applyFill="1" applyBorder="1" applyAlignment="1">
      <alignment horizontal="left"/>
    </xf>
    <xf numFmtId="1" fontId="24" fillId="13" borderId="106" xfId="0" applyNumberFormat="1" applyFont="1" applyFill="1" applyBorder="1" applyAlignment="1">
      <alignment horizontal="center"/>
    </xf>
    <xf numFmtId="1" fontId="19" fillId="11" borderId="18" xfId="0" applyNumberFormat="1" applyFont="1" applyFill="1" applyBorder="1" applyAlignment="1">
      <alignment horizontal="center"/>
    </xf>
    <xf numFmtId="1" fontId="19" fillId="13" borderId="52" xfId="0" applyNumberFormat="1" applyFont="1" applyFill="1" applyBorder="1" applyAlignment="1">
      <alignment horizontal="center"/>
    </xf>
    <xf numFmtId="1" fontId="33" fillId="11" borderId="56" xfId="0" applyNumberFormat="1" applyFont="1" applyFill="1" applyBorder="1" applyAlignment="1">
      <alignment horizontal="center"/>
    </xf>
    <xf numFmtId="1" fontId="33" fillId="11" borderId="50" xfId="0" applyNumberFormat="1" applyFont="1" applyFill="1" applyBorder="1" applyAlignment="1">
      <alignment horizontal="center"/>
    </xf>
    <xf numFmtId="0" fontId="33" fillId="11" borderId="102" xfId="0" applyFont="1" applyFill="1" applyBorder="1" applyAlignment="1">
      <alignment horizontal="left" wrapText="1"/>
    </xf>
    <xf numFmtId="0" fontId="33" fillId="11" borderId="96" xfId="0" applyFont="1" applyFill="1" applyBorder="1" applyAlignment="1">
      <alignment horizontal="left"/>
    </xf>
    <xf numFmtId="0" fontId="33" fillId="11" borderId="96" xfId="0" applyNumberFormat="1" applyFont="1" applyFill="1" applyBorder="1" applyAlignment="1" applyProtection="1">
      <alignment horizontal="center"/>
      <protection locked="0"/>
    </xf>
    <xf numFmtId="0" fontId="33" fillId="11" borderId="97" xfId="0" applyFont="1" applyFill="1" applyBorder="1" applyAlignment="1">
      <alignment horizontal="left"/>
    </xf>
    <xf numFmtId="0" fontId="33" fillId="11" borderId="104" xfId="0" applyFont="1" applyFill="1" applyBorder="1" applyAlignment="1">
      <alignment horizontal="left"/>
    </xf>
    <xf numFmtId="1" fontId="33" fillId="13" borderId="42" xfId="0" applyNumberFormat="1" applyFont="1" applyFill="1" applyBorder="1" applyAlignment="1">
      <alignment horizontal="center"/>
    </xf>
    <xf numFmtId="1" fontId="33" fillId="13" borderId="18" xfId="0" applyNumberFormat="1" applyFont="1" applyFill="1" applyBorder="1" applyAlignment="1">
      <alignment horizontal="center"/>
    </xf>
    <xf numFmtId="0" fontId="33" fillId="13" borderId="98" xfId="0" applyFont="1" applyFill="1" applyBorder="1" applyAlignment="1">
      <alignment horizontal="left" wrapText="1"/>
    </xf>
    <xf numFmtId="0" fontId="33" fillId="13" borderId="99" xfId="0" applyFont="1" applyFill="1" applyBorder="1" applyAlignment="1">
      <alignment horizontal="left"/>
    </xf>
    <xf numFmtId="0" fontId="33" fillId="13" borderId="99" xfId="0" applyNumberFormat="1" applyFont="1" applyFill="1" applyBorder="1" applyAlignment="1" applyProtection="1">
      <alignment horizontal="center"/>
      <protection locked="0"/>
    </xf>
    <xf numFmtId="0" fontId="33" fillId="13" borderId="100" xfId="0" applyFont="1" applyFill="1" applyBorder="1" applyAlignment="1">
      <alignment horizontal="left"/>
    </xf>
    <xf numFmtId="0" fontId="33" fillId="13" borderId="102" xfId="0" applyFont="1" applyFill="1" applyBorder="1" applyAlignment="1">
      <alignment horizontal="left" wrapText="1"/>
    </xf>
    <xf numFmtId="0" fontId="33" fillId="13" borderId="96" xfId="0" applyFont="1" applyFill="1" applyBorder="1" applyAlignment="1">
      <alignment horizontal="left"/>
    </xf>
    <xf numFmtId="0" fontId="33" fillId="13" borderId="96" xfId="0" applyNumberFormat="1" applyFont="1" applyFill="1" applyBorder="1" applyAlignment="1" applyProtection="1">
      <alignment horizontal="center"/>
      <protection locked="0"/>
    </xf>
    <xf numFmtId="0" fontId="33" fillId="13" borderId="97" xfId="0" applyFont="1" applyFill="1" applyBorder="1" applyAlignment="1">
      <alignment horizontal="left"/>
    </xf>
    <xf numFmtId="1" fontId="33" fillId="11" borderId="51" xfId="0" applyNumberFormat="1" applyFont="1" applyFill="1" applyBorder="1" applyAlignment="1">
      <alignment horizontal="center"/>
    </xf>
    <xf numFmtId="0" fontId="19" fillId="12" borderId="102" xfId="0" applyFont="1" applyFill="1" applyBorder="1" applyAlignment="1">
      <alignment horizontal="left" wrapText="1"/>
    </xf>
    <xf numFmtId="0" fontId="19" fillId="12" borderId="96" xfId="0" applyFont="1" applyFill="1" applyBorder="1" applyAlignment="1">
      <alignment horizontal="left"/>
    </xf>
    <xf numFmtId="0" fontId="19" fillId="12" borderId="96" xfId="0" applyNumberFormat="1" applyFont="1" applyFill="1" applyBorder="1" applyAlignment="1" applyProtection="1">
      <alignment horizontal="center"/>
      <protection locked="0"/>
    </xf>
    <xf numFmtId="1" fontId="19" fillId="15" borderId="56" xfId="0" applyNumberFormat="1" applyFont="1" applyFill="1" applyBorder="1" applyAlignment="1">
      <alignment horizontal="center"/>
    </xf>
    <xf numFmtId="1" fontId="19" fillId="15" borderId="57" xfId="0" applyNumberFormat="1" applyFont="1" applyFill="1" applyBorder="1" applyAlignment="1">
      <alignment horizontal="center"/>
    </xf>
    <xf numFmtId="1" fontId="35" fillId="15" borderId="57" xfId="0" applyNumberFormat="1" applyFont="1" applyFill="1" applyBorder="1" applyAlignment="1">
      <alignment horizontal="center"/>
    </xf>
    <xf numFmtId="1" fontId="19" fillId="15" borderId="80" xfId="0" applyNumberFormat="1" applyFont="1" applyFill="1" applyBorder="1" applyAlignment="1">
      <alignment horizontal="center"/>
    </xf>
    <xf numFmtId="0" fontId="2" fillId="0" borderId="145" xfId="0" applyNumberFormat="1" applyFont="1" applyFill="1" applyBorder="1" applyAlignment="1" applyProtection="1">
      <alignment horizontal="center"/>
      <protection locked="0"/>
    </xf>
    <xf numFmtId="1" fontId="19" fillId="11" borderId="146" xfId="0" applyNumberFormat="1" applyFont="1" applyFill="1" applyBorder="1" applyAlignment="1">
      <alignment horizontal="center"/>
    </xf>
    <xf numFmtId="1" fontId="19" fillId="11" borderId="147" xfId="0" applyNumberFormat="1" applyFont="1" applyFill="1" applyBorder="1" applyAlignment="1">
      <alignment horizontal="center"/>
    </xf>
    <xf numFmtId="0" fontId="2" fillId="0" borderId="150" xfId="0" applyNumberFormat="1" applyFont="1" applyFill="1" applyBorder="1" applyAlignment="1" applyProtection="1">
      <alignment horizontal="center"/>
      <protection locked="0"/>
    </xf>
    <xf numFmtId="0" fontId="2" fillId="0" borderId="151" xfId="0" applyNumberFormat="1" applyFont="1" applyFill="1" applyBorder="1" applyAlignment="1" applyProtection="1">
      <alignment horizontal="center"/>
      <protection locked="0"/>
    </xf>
    <xf numFmtId="0" fontId="19" fillId="0" borderId="145" xfId="0" applyNumberFormat="1" applyFont="1" applyFill="1" applyBorder="1" applyAlignment="1" applyProtection="1">
      <alignment horizontal="center"/>
      <protection locked="0"/>
    </xf>
    <xf numFmtId="0" fontId="2" fillId="7" borderId="145" xfId="0" applyNumberFormat="1" applyFont="1" applyFill="1" applyBorder="1" applyAlignment="1" applyProtection="1">
      <alignment horizontal="center"/>
      <protection locked="0"/>
    </xf>
    <xf numFmtId="0" fontId="2" fillId="7" borderId="150" xfId="0" applyNumberFormat="1" applyFont="1" applyFill="1" applyBorder="1" applyAlignment="1" applyProtection="1">
      <alignment horizontal="center"/>
      <protection locked="0"/>
    </xf>
    <xf numFmtId="0" fontId="20" fillId="11" borderId="102" xfId="0" applyFont="1" applyFill="1" applyBorder="1" applyAlignment="1">
      <alignment vertical="center" wrapText="1"/>
    </xf>
    <xf numFmtId="0" fontId="33" fillId="11" borderId="95" xfId="0" applyFont="1" applyFill="1" applyBorder="1" applyAlignment="1">
      <alignment horizontal="left" wrapText="1"/>
    </xf>
    <xf numFmtId="0" fontId="19" fillId="13" borderId="138" xfId="0" applyFont="1" applyFill="1" applyBorder="1" applyAlignment="1">
      <alignment horizontal="left" wrapText="1"/>
    </xf>
    <xf numFmtId="1" fontId="19" fillId="15" borderId="145" xfId="0" applyNumberFormat="1" applyFont="1" applyFill="1" applyBorder="1" applyAlignment="1">
      <alignment horizontal="center"/>
    </xf>
    <xf numFmtId="1" fontId="19" fillId="11" borderId="64" xfId="0" applyNumberFormat="1" applyFont="1" applyFill="1" applyBorder="1" applyAlignment="1">
      <alignment horizontal="center"/>
    </xf>
    <xf numFmtId="1" fontId="19" fillId="11" borderId="85" xfId="0" applyNumberFormat="1" applyFont="1" applyFill="1" applyBorder="1" applyAlignment="1">
      <alignment horizontal="center"/>
    </xf>
    <xf numFmtId="1" fontId="30" fillId="11" borderId="50" xfId="0" applyNumberFormat="1" applyFont="1" applyFill="1" applyBorder="1" applyAlignment="1">
      <alignment horizontal="center"/>
    </xf>
    <xf numFmtId="1" fontId="24" fillId="11" borderId="50" xfId="0" applyNumberFormat="1" applyFont="1" applyFill="1" applyBorder="1" applyAlignment="1">
      <alignment horizontal="center"/>
    </xf>
    <xf numFmtId="1" fontId="31" fillId="13" borderId="75" xfId="0" applyNumberFormat="1" applyFont="1" applyFill="1" applyBorder="1" applyAlignment="1">
      <alignment horizontal="center"/>
    </xf>
    <xf numFmtId="1" fontId="31" fillId="13" borderId="92" xfId="0" applyNumberFormat="1" applyFont="1" applyFill="1" applyBorder="1" applyAlignment="1">
      <alignment horizontal="center"/>
    </xf>
    <xf numFmtId="1" fontId="19" fillId="13" borderId="78" xfId="0" applyNumberFormat="1" applyFont="1" applyFill="1" applyBorder="1" applyAlignment="1">
      <alignment horizontal="center"/>
    </xf>
    <xf numFmtId="0" fontId="19" fillId="11" borderId="94" xfId="0" applyFont="1" applyFill="1" applyBorder="1" applyAlignment="1">
      <alignment horizontal="left" wrapText="1"/>
    </xf>
    <xf numFmtId="0" fontId="33" fillId="11" borderId="98" xfId="0" applyFont="1" applyFill="1" applyBorder="1" applyAlignment="1">
      <alignment horizontal="left" wrapText="1"/>
    </xf>
    <xf numFmtId="0" fontId="20" fillId="13" borderId="98" xfId="0" applyFont="1" applyFill="1" applyBorder="1" applyAlignment="1">
      <alignment horizontal="left" wrapText="1"/>
    </xf>
    <xf numFmtId="0" fontId="19" fillId="11" borderId="91" xfId="0" applyFont="1" applyFill="1" applyBorder="1" applyAlignment="1">
      <alignment horizontal="left"/>
    </xf>
    <xf numFmtId="0" fontId="33" fillId="11" borderId="99" xfId="0" applyFont="1" applyFill="1" applyBorder="1" applyAlignment="1">
      <alignment horizontal="left"/>
    </xf>
    <xf numFmtId="0" fontId="19" fillId="11" borderId="91" xfId="0" applyNumberFormat="1" applyFont="1" applyFill="1" applyBorder="1" applyAlignment="1" applyProtection="1">
      <alignment horizontal="center"/>
      <protection locked="0"/>
    </xf>
    <xf numFmtId="0" fontId="33" fillId="11" borderId="99" xfId="0" applyNumberFormat="1" applyFont="1" applyFill="1" applyBorder="1" applyAlignment="1" applyProtection="1">
      <alignment horizontal="center"/>
      <protection locked="0"/>
    </xf>
    <xf numFmtId="0" fontId="33" fillId="11" borderId="100" xfId="0" applyFont="1" applyFill="1" applyBorder="1" applyAlignment="1">
      <alignment horizontal="left"/>
    </xf>
    <xf numFmtId="1" fontId="19" fillId="12" borderId="53" xfId="0" applyNumberFormat="1" applyFont="1" applyFill="1" applyBorder="1" applyAlignment="1">
      <alignment horizontal="center"/>
    </xf>
    <xf numFmtId="1" fontId="24" fillId="12" borderId="133" xfId="0" applyNumberFormat="1" applyFont="1" applyFill="1" applyBorder="1" applyAlignment="1">
      <alignment horizontal="center"/>
    </xf>
    <xf numFmtId="1" fontId="25" fillId="13" borderId="64" xfId="0" applyNumberFormat="1" applyFont="1" applyFill="1" applyBorder="1" applyAlignment="1">
      <alignment horizontal="center"/>
    </xf>
    <xf numFmtId="0" fontId="2" fillId="0" borderId="56" xfId="0" applyNumberFormat="1" applyFont="1" applyFill="1" applyBorder="1" applyAlignment="1" applyProtection="1">
      <alignment horizontal="center"/>
      <protection locked="0"/>
    </xf>
    <xf numFmtId="0" fontId="2" fillId="7" borderId="80" xfId="0" applyNumberFormat="1" applyFont="1" applyFill="1" applyBorder="1" applyAlignment="1" applyProtection="1">
      <alignment horizontal="center"/>
      <protection locked="0"/>
    </xf>
    <xf numFmtId="1" fontId="19" fillId="15" borderId="148" xfId="0" applyNumberFormat="1" applyFont="1" applyFill="1" applyBorder="1" applyAlignment="1">
      <alignment horizontal="center"/>
    </xf>
    <xf numFmtId="0" fontId="2" fillId="0" borderId="80" xfId="0" applyNumberFormat="1" applyFont="1" applyFill="1" applyBorder="1" applyAlignment="1" applyProtection="1">
      <alignment horizontal="center"/>
      <protection locked="0"/>
    </xf>
    <xf numFmtId="0" fontId="2" fillId="7" borderId="145" xfId="0" applyNumberFormat="1" applyFont="1" applyFill="1" applyBorder="1" applyAlignment="1" applyProtection="1">
      <protection locked="0"/>
    </xf>
    <xf numFmtId="0" fontId="2" fillId="0" borderId="57" xfId="0" applyNumberFormat="1" applyFont="1" applyFill="1" applyBorder="1" applyAlignment="1" applyProtection="1">
      <alignment horizontal="center"/>
      <protection locked="0"/>
    </xf>
    <xf numFmtId="1" fontId="35" fillId="15" borderId="150" xfId="0" applyNumberFormat="1" applyFont="1" applyFill="1" applyBorder="1" applyAlignment="1">
      <alignment horizontal="center"/>
    </xf>
    <xf numFmtId="0" fontId="2" fillId="7" borderId="57" xfId="0" applyNumberFormat="1" applyFont="1" applyFill="1" applyBorder="1" applyAlignment="1" applyProtection="1">
      <alignment horizontal="center"/>
      <protection locked="0"/>
    </xf>
    <xf numFmtId="1" fontId="35" fillId="15" borderId="149" xfId="0" applyNumberFormat="1" applyFont="1" applyFill="1" applyBorder="1" applyAlignment="1">
      <alignment horizontal="center"/>
    </xf>
    <xf numFmtId="0" fontId="2" fillId="7" borderId="150" xfId="0" applyNumberFormat="1" applyFont="1" applyFill="1" applyBorder="1" applyAlignment="1" applyProtection="1">
      <protection locked="0"/>
    </xf>
    <xf numFmtId="0" fontId="19" fillId="0" borderId="151" xfId="0" applyNumberFormat="1" applyFont="1" applyFill="1" applyBorder="1" applyAlignment="1" applyProtection="1">
      <alignment horizontal="center"/>
      <protection locked="0"/>
    </xf>
    <xf numFmtId="1" fontId="17" fillId="13" borderId="69" xfId="0" applyNumberFormat="1" applyFont="1" applyFill="1" applyBorder="1" applyAlignment="1">
      <alignment horizontal="center"/>
    </xf>
    <xf numFmtId="0" fontId="33" fillId="13" borderId="103" xfId="0" applyFont="1" applyFill="1" applyBorder="1" applyAlignment="1">
      <alignment horizontal="left" wrapText="1"/>
    </xf>
    <xf numFmtId="1" fontId="19" fillId="13" borderId="85" xfId="0" applyNumberFormat="1" applyFont="1" applyFill="1" applyBorder="1" applyAlignment="1">
      <alignment horizontal="center"/>
    </xf>
    <xf numFmtId="0" fontId="19" fillId="13" borderId="98" xfId="0" applyFont="1" applyFill="1" applyBorder="1" applyAlignment="1">
      <alignment horizontal="left"/>
    </xf>
    <xf numFmtId="1" fontId="19" fillId="12" borderId="133" xfId="0" applyNumberFormat="1" applyFont="1" applyFill="1" applyBorder="1" applyAlignment="1">
      <alignment horizontal="center"/>
    </xf>
    <xf numFmtId="0" fontId="13" fillId="5" borderId="0" xfId="0" applyNumberFormat="1" applyFont="1" applyFill="1" applyBorder="1" applyAlignment="1" applyProtection="1">
      <alignment horizontal="center" vertical="center"/>
      <protection locked="0"/>
    </xf>
    <xf numFmtId="0" fontId="19" fillId="11" borderId="105" xfId="0" applyFont="1" applyFill="1" applyBorder="1" applyAlignment="1">
      <alignment horizontal="left"/>
    </xf>
    <xf numFmtId="0" fontId="19" fillId="7" borderId="158" xfId="0" applyFont="1" applyFill="1" applyBorder="1" applyAlignment="1">
      <alignment horizontal="center" vertical="center"/>
    </xf>
    <xf numFmtId="1" fontId="19" fillId="7" borderId="159" xfId="0" applyNumberFormat="1" applyFont="1" applyFill="1" applyBorder="1" applyAlignment="1">
      <alignment horizontal="center"/>
    </xf>
    <xf numFmtId="0" fontId="19" fillId="7" borderId="145" xfId="0" applyFont="1" applyFill="1" applyBorder="1" applyAlignment="1">
      <alignment horizontal="center" vertical="center"/>
    </xf>
    <xf numFmtId="0" fontId="19" fillId="7" borderId="154" xfId="0" applyFont="1" applyFill="1" applyBorder="1" applyAlignment="1">
      <alignment horizontal="center" vertical="center"/>
    </xf>
    <xf numFmtId="0" fontId="19" fillId="7" borderId="94" xfId="0" applyFont="1" applyFill="1" applyBorder="1" applyAlignment="1">
      <alignment horizontal="center" vertical="center"/>
    </xf>
    <xf numFmtId="0" fontId="19" fillId="7" borderId="162" xfId="0" applyFont="1" applyFill="1" applyBorder="1" applyAlignment="1">
      <alignment horizontal="center" vertical="center"/>
    </xf>
    <xf numFmtId="0" fontId="19" fillId="7" borderId="160" xfId="0" applyFont="1" applyFill="1" applyBorder="1" applyAlignment="1">
      <alignment horizontal="center" vertical="center"/>
    </xf>
    <xf numFmtId="0" fontId="19" fillId="7" borderId="151" xfId="0" applyFont="1" applyFill="1" applyBorder="1" applyAlignment="1">
      <alignment horizontal="center" vertical="center"/>
    </xf>
    <xf numFmtId="0" fontId="19" fillId="7" borderId="161" xfId="0" applyFont="1" applyFill="1" applyBorder="1" applyAlignment="1">
      <alignment horizontal="center" vertical="center"/>
    </xf>
    <xf numFmtId="0" fontId="19" fillId="7" borderId="150" xfId="0" applyFont="1" applyFill="1" applyBorder="1" applyAlignment="1">
      <alignment horizontal="center" vertical="center"/>
    </xf>
    <xf numFmtId="1" fontId="19" fillId="7" borderId="150" xfId="0" applyNumberFormat="1" applyFont="1" applyFill="1" applyBorder="1" applyAlignment="1">
      <alignment horizontal="center"/>
    </xf>
    <xf numFmtId="1" fontId="19" fillId="7" borderId="154" xfId="0" applyNumberFormat="1" applyFont="1" applyFill="1" applyBorder="1" applyAlignment="1">
      <alignment horizontal="center"/>
    </xf>
    <xf numFmtId="0" fontId="33" fillId="7" borderId="145" xfId="0" applyFont="1" applyFill="1" applyBorder="1" applyAlignment="1">
      <alignment horizontal="left"/>
    </xf>
    <xf numFmtId="0" fontId="33" fillId="7" borderId="154" xfId="0" applyFont="1" applyFill="1" applyBorder="1" applyAlignment="1">
      <alignment horizontal="left"/>
    </xf>
    <xf numFmtId="0" fontId="19" fillId="7" borderId="145" xfId="0" applyFont="1" applyFill="1" applyBorder="1" applyAlignment="1">
      <alignment horizontal="left"/>
    </xf>
    <xf numFmtId="0" fontId="19" fillId="7" borderId="154" xfId="0" applyFont="1" applyFill="1" applyBorder="1" applyAlignment="1">
      <alignment horizontal="left"/>
    </xf>
    <xf numFmtId="0" fontId="33" fillId="7" borderId="94" xfId="0" applyFont="1" applyFill="1" applyBorder="1" applyAlignment="1">
      <alignment horizontal="left"/>
    </xf>
    <xf numFmtId="0" fontId="33" fillId="7" borderId="164" xfId="0" applyFont="1" applyFill="1" applyBorder="1" applyAlignment="1">
      <alignment horizontal="left"/>
    </xf>
    <xf numFmtId="0" fontId="19" fillId="7" borderId="160" xfId="0" applyFont="1" applyFill="1" applyBorder="1" applyAlignment="1">
      <alignment horizontal="left"/>
    </xf>
    <xf numFmtId="0" fontId="19" fillId="7" borderId="163" xfId="0" applyFont="1" applyFill="1" applyBorder="1" applyAlignment="1">
      <alignment horizontal="left"/>
    </xf>
    <xf numFmtId="0" fontId="19" fillId="7" borderId="161" xfId="0" applyFont="1" applyFill="1" applyBorder="1" applyAlignment="1">
      <alignment horizontal="left"/>
    </xf>
    <xf numFmtId="0" fontId="19" fillId="7" borderId="165" xfId="0" applyFont="1" applyFill="1" applyBorder="1" applyAlignment="1">
      <alignment horizontal="left"/>
    </xf>
    <xf numFmtId="0" fontId="19" fillId="7" borderId="167" xfId="0" applyFont="1" applyFill="1" applyBorder="1" applyAlignment="1">
      <alignment horizontal="left"/>
    </xf>
    <xf numFmtId="0" fontId="19" fillId="7" borderId="158" xfId="0" applyFont="1" applyFill="1" applyBorder="1" applyAlignment="1">
      <alignment horizontal="left"/>
    </xf>
    <xf numFmtId="0" fontId="19" fillId="7" borderId="168" xfId="0" applyFont="1" applyFill="1" applyBorder="1" applyAlignment="1">
      <alignment horizontal="left"/>
    </xf>
    <xf numFmtId="0" fontId="19" fillId="7" borderId="2" xfId="0" applyFont="1" applyFill="1" applyBorder="1" applyAlignment="1">
      <alignment horizontal="left"/>
    </xf>
    <xf numFmtId="0" fontId="33" fillId="7" borderId="165" xfId="0" applyFont="1" applyFill="1" applyBorder="1" applyAlignment="1">
      <alignment horizontal="left"/>
    </xf>
    <xf numFmtId="0" fontId="19" fillId="7" borderId="151" xfId="0" applyFont="1" applyFill="1" applyBorder="1" applyAlignment="1">
      <alignment horizontal="left"/>
    </xf>
    <xf numFmtId="0" fontId="19" fillId="7" borderId="150" xfId="0" applyFont="1" applyFill="1" applyBorder="1" applyAlignment="1">
      <alignment horizontal="left"/>
    </xf>
    <xf numFmtId="0" fontId="19" fillId="7" borderId="155" xfId="0" applyFont="1" applyFill="1" applyBorder="1" applyAlignment="1">
      <alignment horizontal="left"/>
    </xf>
    <xf numFmtId="0" fontId="19" fillId="7" borderId="156" xfId="0" applyFont="1" applyFill="1" applyBorder="1" applyAlignment="1">
      <alignment horizontal="left"/>
    </xf>
    <xf numFmtId="0" fontId="19" fillId="7" borderId="157" xfId="0" applyFont="1" applyFill="1" applyBorder="1" applyAlignment="1">
      <alignment horizontal="left"/>
    </xf>
    <xf numFmtId="0" fontId="9" fillId="0" borderId="24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7" fillId="5" borderId="21" xfId="0" applyNumberFormat="1" applyFont="1" applyFill="1" applyBorder="1" applyAlignment="1" applyProtection="1">
      <alignment horizontal="center" vertical="center"/>
      <protection locked="0"/>
    </xf>
    <xf numFmtId="0" fontId="17" fillId="5" borderId="22" xfId="0" applyNumberFormat="1" applyFont="1" applyFill="1" applyBorder="1" applyAlignment="1" applyProtection="1">
      <alignment horizontal="center" vertical="center"/>
      <protection locked="0"/>
    </xf>
    <xf numFmtId="0" fontId="17" fillId="5" borderId="23" xfId="0" applyNumberFormat="1" applyFont="1" applyFill="1" applyBorder="1" applyAlignment="1" applyProtection="1">
      <alignment horizontal="center" vertical="center"/>
      <protection locked="0"/>
    </xf>
    <xf numFmtId="0" fontId="17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31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29" xfId="0" applyNumberFormat="1" applyFont="1" applyFill="1" applyBorder="1" applyAlignment="1" applyProtection="1">
      <alignment horizontal="center" vertical="center"/>
      <protection locked="0"/>
    </xf>
    <xf numFmtId="0" fontId="17" fillId="5" borderId="30" xfId="0" applyNumberFormat="1" applyFont="1" applyFill="1" applyBorder="1" applyAlignment="1" applyProtection="1">
      <alignment horizontal="center" vertical="center"/>
      <protection locked="0"/>
    </xf>
    <xf numFmtId="0" fontId="17" fillId="5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5" fontId="20" fillId="14" borderId="15" xfId="0" applyNumberFormat="1" applyFont="1" applyFill="1" applyBorder="1" applyAlignment="1" applyProtection="1">
      <alignment horizontal="center" vertical="center"/>
      <protection locked="0"/>
    </xf>
    <xf numFmtId="0" fontId="20" fillId="14" borderId="14" xfId="0" applyNumberFormat="1" applyFont="1" applyFill="1" applyBorder="1" applyAlignment="1" applyProtection="1">
      <alignment horizontal="center" vertical="center"/>
      <protection locked="0"/>
    </xf>
    <xf numFmtId="0" fontId="20" fillId="14" borderId="12" xfId="0" applyNumberFormat="1" applyFont="1" applyFill="1" applyBorder="1" applyAlignment="1" applyProtection="1">
      <alignment horizontal="center" vertical="center"/>
      <protection locked="0"/>
    </xf>
    <xf numFmtId="15" fontId="20" fillId="14" borderId="19" xfId="0" applyNumberFormat="1" applyFont="1" applyFill="1" applyBorder="1" applyAlignment="1" applyProtection="1">
      <alignment horizontal="center" vertical="center"/>
      <protection locked="0"/>
    </xf>
    <xf numFmtId="15" fontId="20" fillId="14" borderId="0" xfId="0" applyNumberFormat="1" applyFont="1" applyFill="1" applyBorder="1" applyAlignment="1" applyProtection="1">
      <alignment horizontal="center" vertical="center"/>
      <protection locked="0"/>
    </xf>
    <xf numFmtId="15" fontId="20" fillId="14" borderId="5" xfId="0" applyNumberFormat="1" applyFont="1" applyFill="1" applyBorder="1" applyAlignment="1" applyProtection="1">
      <alignment horizontal="center" vertical="center"/>
      <protection locked="0"/>
    </xf>
    <xf numFmtId="0" fontId="18" fillId="5" borderId="35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15" fontId="20" fillId="14" borderId="35" xfId="0" applyNumberFormat="1" applyFont="1" applyFill="1" applyBorder="1" applyAlignment="1" applyProtection="1">
      <alignment horizontal="center" vertical="center"/>
      <protection locked="0"/>
    </xf>
    <xf numFmtId="0" fontId="20" fillId="14" borderId="38" xfId="0" applyNumberFormat="1" applyFont="1" applyFill="1" applyBorder="1" applyAlignment="1" applyProtection="1">
      <alignment horizontal="center" vertical="center"/>
      <protection locked="0"/>
    </xf>
    <xf numFmtId="0" fontId="22" fillId="14" borderId="38" xfId="0" applyFont="1" applyFill="1" applyBorder="1" applyAlignment="1">
      <alignment horizontal="center" vertical="center"/>
    </xf>
    <xf numFmtId="0" fontId="22" fillId="14" borderId="39" xfId="0" applyFont="1" applyFill="1" applyBorder="1" applyAlignment="1">
      <alignment horizontal="center" vertical="center"/>
    </xf>
    <xf numFmtId="0" fontId="9" fillId="3" borderId="35" xfId="0" applyNumberFormat="1" applyFont="1" applyFill="1" applyBorder="1" applyAlignment="1" applyProtection="1">
      <alignment horizontal="center" vertical="center"/>
      <protection locked="0"/>
    </xf>
    <xf numFmtId="0" fontId="9" fillId="0" borderId="89" xfId="0" applyFont="1" applyBorder="1" applyAlignment="1">
      <alignment horizontal="center" vertical="center"/>
    </xf>
    <xf numFmtId="0" fontId="9" fillId="3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Font="1" applyBorder="1" applyAlignment="1">
      <alignment horizontal="center" vertical="center"/>
    </xf>
    <xf numFmtId="15" fontId="23" fillId="14" borderId="19" xfId="0" applyNumberFormat="1" applyFont="1" applyFill="1" applyBorder="1" applyAlignment="1" applyProtection="1">
      <alignment horizontal="center" vertical="center"/>
      <protection locked="0"/>
    </xf>
    <xf numFmtId="15" fontId="23" fillId="14" borderId="0" xfId="0" applyNumberFormat="1" applyFont="1" applyFill="1" applyBorder="1" applyAlignment="1" applyProtection="1">
      <alignment horizontal="center" vertical="center"/>
      <protection locked="0"/>
    </xf>
    <xf numFmtId="15" fontId="23" fillId="14" borderId="5" xfId="0" applyNumberFormat="1" applyFont="1" applyFill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>
      <alignment horizontal="center" vertical="center"/>
    </xf>
    <xf numFmtId="0" fontId="9" fillId="3" borderId="8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15" fontId="23" fillId="14" borderId="139" xfId="0" applyNumberFormat="1" applyFont="1" applyFill="1" applyBorder="1" applyAlignment="1" applyProtection="1">
      <alignment horizontal="center" vertical="center"/>
      <protection locked="0"/>
    </xf>
    <xf numFmtId="15" fontId="23" fillId="14" borderId="140" xfId="0" applyNumberFormat="1" applyFont="1" applyFill="1" applyBorder="1" applyAlignment="1" applyProtection="1">
      <alignment horizontal="center" vertical="center"/>
      <protection locked="0"/>
    </xf>
    <xf numFmtId="0" fontId="9" fillId="7" borderId="139" xfId="0" applyFont="1" applyFill="1" applyBorder="1" applyAlignment="1">
      <alignment horizontal="center" vertical="center"/>
    </xf>
    <xf numFmtId="0" fontId="9" fillId="7" borderId="140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8" fillId="5" borderId="31" xfId="0" applyFont="1" applyFill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3" borderId="118" xfId="0" applyNumberFormat="1" applyFont="1" applyFill="1" applyBorder="1" applyAlignment="1" applyProtection="1">
      <alignment horizontal="center" vertical="center"/>
      <protection locked="0"/>
    </xf>
    <xf numFmtId="0" fontId="9" fillId="0" borderId="119" xfId="0" applyFont="1" applyBorder="1" applyAlignment="1">
      <alignment horizontal="center" vertical="center"/>
    </xf>
    <xf numFmtId="0" fontId="9" fillId="3" borderId="120" xfId="0" applyNumberFormat="1" applyFont="1" applyFill="1" applyBorder="1" applyAlignment="1" applyProtection="1">
      <alignment horizontal="center" vertical="center"/>
      <protection locked="0"/>
    </xf>
    <xf numFmtId="0" fontId="9" fillId="0" borderId="117" xfId="0" applyFont="1" applyBorder="1" applyAlignment="1">
      <alignment horizontal="center" vertical="center"/>
    </xf>
    <xf numFmtId="0" fontId="9" fillId="7" borderId="115" xfId="0" applyFont="1" applyFill="1" applyBorder="1" applyAlignment="1">
      <alignment horizontal="center" vertical="center"/>
    </xf>
    <xf numFmtId="0" fontId="9" fillId="3" borderId="121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/>
    </xf>
    <xf numFmtId="0" fontId="15" fillId="6" borderId="40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26" fillId="5" borderId="141" xfId="0" applyFont="1" applyFill="1" applyBorder="1" applyAlignment="1">
      <alignment horizontal="center" vertical="center"/>
    </xf>
    <xf numFmtId="0" fontId="26" fillId="5" borderId="109" xfId="0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17" fillId="9" borderId="29" xfId="0" applyFont="1" applyFill="1" applyBorder="1" applyAlignment="1" applyProtection="1">
      <alignment horizontal="center" vertical="center"/>
      <protection locked="0"/>
    </xf>
    <xf numFmtId="0" fontId="17" fillId="9" borderId="30" xfId="0" applyFont="1" applyFill="1" applyBorder="1" applyAlignment="1" applyProtection="1">
      <alignment horizontal="center" vertical="center"/>
      <protection locked="0"/>
    </xf>
    <xf numFmtId="0" fontId="17" fillId="9" borderId="31" xfId="0" applyFont="1" applyFill="1" applyBorder="1" applyAlignment="1" applyProtection="1">
      <alignment horizontal="center" vertical="center"/>
      <protection locked="0"/>
    </xf>
    <xf numFmtId="0" fontId="26" fillId="5" borderId="107" xfId="0" applyFont="1" applyFill="1" applyBorder="1" applyAlignment="1">
      <alignment horizontal="center" vertical="center"/>
    </xf>
    <xf numFmtId="0" fontId="26" fillId="5" borderId="108" xfId="0" applyFont="1" applyFill="1" applyBorder="1" applyAlignment="1">
      <alignment horizontal="center" vertical="center"/>
    </xf>
    <xf numFmtId="15" fontId="23" fillId="14" borderId="112" xfId="0" applyNumberFormat="1" applyFont="1" applyFill="1" applyBorder="1" applyAlignment="1" applyProtection="1">
      <alignment horizontal="center" vertical="center"/>
      <protection locked="0"/>
    </xf>
    <xf numFmtId="15" fontId="23" fillId="14" borderId="14" xfId="0" applyNumberFormat="1" applyFont="1" applyFill="1" applyBorder="1" applyAlignment="1" applyProtection="1">
      <alignment horizontal="center" vertical="center"/>
      <protection locked="0"/>
    </xf>
    <xf numFmtId="15" fontId="27" fillId="14" borderId="113" xfId="0" applyNumberFormat="1" applyFont="1" applyFill="1" applyBorder="1" applyAlignment="1">
      <alignment horizontal="center" vertical="center"/>
    </xf>
    <xf numFmtId="15" fontId="27" fillId="14" borderId="114" xfId="0" applyNumberFormat="1" applyFont="1" applyFill="1" applyBorder="1" applyAlignment="1">
      <alignment horizontal="center" vertical="center"/>
    </xf>
    <xf numFmtId="0" fontId="15" fillId="5" borderId="110" xfId="0" applyNumberFormat="1" applyFont="1" applyFill="1" applyBorder="1" applyAlignment="1" applyProtection="1">
      <alignment horizontal="center" vertical="center"/>
      <protection locked="0"/>
    </xf>
    <xf numFmtId="0" fontId="15" fillId="5" borderId="32" xfId="0" applyNumberFormat="1" applyFont="1" applyFill="1" applyBorder="1" applyAlignment="1" applyProtection="1">
      <alignment horizontal="center" vertical="center"/>
      <protection locked="0"/>
    </xf>
    <xf numFmtId="0" fontId="15" fillId="5" borderId="111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6" fillId="8" borderId="19" xfId="0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Border="1" applyAlignment="1" applyProtection="1">
      <alignment horizontal="center" vertical="center" wrapText="1"/>
      <protection locked="0"/>
    </xf>
    <xf numFmtId="0" fontId="6" fillId="8" borderId="34" xfId="0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center" vertical="center" wrapText="1"/>
      <protection locked="0"/>
    </xf>
    <xf numFmtId="15" fontId="23" fillId="14" borderId="115" xfId="0" applyNumberFormat="1" applyFont="1" applyFill="1" applyBorder="1" applyAlignment="1" applyProtection="1">
      <alignment horizontal="center" vertical="center"/>
      <protection locked="0"/>
    </xf>
    <xf numFmtId="0" fontId="23" fillId="14" borderId="116" xfId="0" applyNumberFormat="1" applyFont="1" applyFill="1" applyBorder="1" applyAlignment="1" applyProtection="1">
      <alignment horizontal="center" vertical="center"/>
      <protection locked="0"/>
    </xf>
    <xf numFmtId="0" fontId="23" fillId="14" borderId="117" xfId="0" applyNumberFormat="1" applyFont="1" applyFill="1" applyBorder="1" applyAlignment="1" applyProtection="1">
      <alignment horizontal="center" vertical="center"/>
      <protection locked="0"/>
    </xf>
    <xf numFmtId="0" fontId="18" fillId="0" borderId="152" xfId="0" applyFont="1" applyBorder="1" applyAlignment="1">
      <alignment horizontal="center" vertical="center"/>
    </xf>
    <xf numFmtId="15" fontId="23" fillId="14" borderId="153" xfId="0" applyNumberFormat="1" applyFont="1" applyFill="1" applyBorder="1" applyAlignment="1" applyProtection="1">
      <alignment horizontal="center" vertical="center"/>
      <protection locked="0"/>
    </xf>
    <xf numFmtId="0" fontId="9" fillId="3" borderId="117" xfId="0" applyFont="1" applyFill="1" applyBorder="1" applyAlignment="1">
      <alignment horizontal="center" vertical="center"/>
    </xf>
    <xf numFmtId="0" fontId="32" fillId="5" borderId="110" xfId="0" applyNumberFormat="1" applyFont="1" applyFill="1" applyBorder="1" applyAlignment="1" applyProtection="1">
      <alignment horizontal="center" vertical="center" wrapText="1" shrinkToFit="1"/>
      <protection locked="0"/>
    </xf>
    <xf numFmtId="0" fontId="32" fillId="5" borderId="111" xfId="0" applyNumberFormat="1" applyFont="1" applyFill="1" applyBorder="1" applyAlignment="1" applyProtection="1">
      <alignment horizontal="center" vertical="center" wrapText="1" shrinkToFit="1"/>
      <protection locked="0"/>
    </xf>
    <xf numFmtId="15" fontId="20" fillId="14" borderId="25" xfId="0" applyNumberFormat="1" applyFont="1" applyFill="1" applyBorder="1" applyAlignment="1" applyProtection="1">
      <alignment horizontal="center" vertical="center"/>
      <protection locked="0"/>
    </xf>
    <xf numFmtId="0" fontId="20" fillId="14" borderId="114" xfId="0" applyFont="1" applyFill="1" applyBorder="1" applyAlignment="1" applyProtection="1">
      <alignment horizontal="center" vertical="center"/>
      <protection locked="0"/>
    </xf>
    <xf numFmtId="0" fontId="17" fillId="5" borderId="90" xfId="0" applyNumberFormat="1" applyFont="1" applyFill="1" applyBorder="1" applyAlignment="1" applyProtection="1">
      <alignment horizontal="center" vertical="center"/>
      <protection locked="0"/>
    </xf>
    <xf numFmtId="14" fontId="20" fillId="14" borderId="19" xfId="0" applyNumberFormat="1" applyFont="1" applyFill="1" applyBorder="1" applyAlignment="1" applyProtection="1">
      <alignment horizontal="center" vertical="center"/>
      <protection locked="0"/>
    </xf>
    <xf numFmtId="14" fontId="20" fillId="14" borderId="53" xfId="0" applyNumberFormat="1" applyFont="1" applyFill="1" applyBorder="1" applyAlignment="1" applyProtection="1">
      <alignment horizontal="center" vertical="center"/>
      <protection locked="0"/>
    </xf>
    <xf numFmtId="0" fontId="9" fillId="7" borderId="27" xfId="0" applyFont="1" applyFill="1" applyBorder="1" applyAlignment="1">
      <alignment horizontal="center" vertical="center"/>
    </xf>
    <xf numFmtId="0" fontId="9" fillId="7" borderId="87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1" fontId="36" fillId="13" borderId="73" xfId="0" applyNumberFormat="1" applyFont="1" applyFill="1" applyBorder="1" applyAlignment="1">
      <alignment horizontal="center"/>
    </xf>
    <xf numFmtId="0" fontId="20" fillId="11" borderId="94" xfId="0" applyFont="1" applyFill="1" applyBorder="1" applyAlignment="1">
      <alignment horizontal="left" wrapText="1"/>
    </xf>
    <xf numFmtId="0" fontId="19" fillId="11" borderId="102" xfId="0" applyFont="1" applyFill="1" applyBorder="1" applyAlignment="1">
      <alignment horizontal="left"/>
    </xf>
    <xf numFmtId="0" fontId="19" fillId="11" borderId="98" xfId="0" applyFont="1" applyFill="1" applyBorder="1" applyAlignment="1">
      <alignment horizontal="left"/>
    </xf>
    <xf numFmtId="0" fontId="19" fillId="11" borderId="166" xfId="0" applyFont="1" applyFill="1" applyBorder="1" applyAlignment="1">
      <alignment horizontal="left"/>
    </xf>
    <xf numFmtId="0" fontId="33" fillId="7" borderId="2" xfId="0" applyFont="1" applyFill="1" applyBorder="1" applyAlignment="1">
      <alignment horizontal="left"/>
    </xf>
    <xf numFmtId="1" fontId="24" fillId="12" borderId="18" xfId="0" applyNumberFormat="1" applyFont="1" applyFill="1" applyBorder="1" applyAlignment="1">
      <alignment horizontal="center"/>
    </xf>
    <xf numFmtId="1" fontId="17" fillId="11" borderId="50" xfId="0" applyNumberFormat="1" applyFont="1" applyFill="1" applyBorder="1" applyAlignment="1">
      <alignment horizontal="center"/>
    </xf>
    <xf numFmtId="1" fontId="19" fillId="15" borderId="18" xfId="0" applyNumberFormat="1" applyFont="1" applyFill="1" applyBorder="1" applyAlignment="1">
      <alignment horizontal="center"/>
    </xf>
    <xf numFmtId="1" fontId="29" fillId="13" borderId="5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981075</xdr:colOff>
      <xdr:row>4</xdr:row>
      <xdr:rowOff>190500</xdr:rowOff>
    </xdr:to>
    <xdr:pic>
      <xdr:nvPicPr>
        <xdr:cNvPr id="1243" name="Picture 2" descr="England_fencing.jpg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333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0</xdr:colOff>
      <xdr:row>194</xdr:row>
      <xdr:rowOff>0</xdr:rowOff>
    </xdr:from>
    <xdr:to>
      <xdr:col>99</xdr:col>
      <xdr:colOff>214313</xdr:colOff>
      <xdr:row>202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908500" y="65619313"/>
          <a:ext cx="62388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J549"/>
  <sheetViews>
    <sheetView showGridLines="0" tabSelected="1" zoomScale="120" zoomScaleNormal="120" workbookViewId="0">
      <pane xSplit="6" topLeftCell="CB1" activePane="topRight" state="frozen"/>
      <selection pane="topRight" activeCell="E37" sqref="E37"/>
    </sheetView>
  </sheetViews>
  <sheetFormatPr defaultColWidth="10" defaultRowHeight="13.5" outlineLevelCol="1" x14ac:dyDescent="0.25"/>
  <cols>
    <col min="1" max="1" width="1.28515625" style="29" customWidth="1"/>
    <col min="2" max="2" width="4.5703125" style="14" customWidth="1"/>
    <col min="3" max="3" width="18.42578125" style="5" customWidth="1"/>
    <col min="4" max="4" width="10" style="5"/>
    <col min="5" max="5" width="9.7109375" style="6" customWidth="1"/>
    <col min="6" max="6" width="21.7109375" style="5" customWidth="1"/>
    <col min="7" max="7" width="6.42578125" style="5" customWidth="1"/>
    <col min="8" max="8" width="7" style="5" customWidth="1"/>
    <col min="9" max="12" width="5.28515625" style="6" customWidth="1"/>
    <col min="13" max="13" width="5.28515625" style="21" customWidth="1"/>
    <col min="14" max="15" width="5.28515625" style="6" customWidth="1"/>
    <col min="16" max="16" width="5.28515625" style="20" customWidth="1"/>
    <col min="17" max="18" width="5.28515625" style="6" customWidth="1"/>
    <col min="19" max="19" width="5.28515625" style="35" customWidth="1"/>
    <col min="20" max="20" width="5.28515625" style="1" customWidth="1"/>
    <col min="21" max="21" width="5.28515625" style="21" customWidth="1"/>
    <col min="22" max="23" width="5.28515625" style="6" customWidth="1"/>
    <col min="24" max="24" width="5.28515625" style="20" customWidth="1"/>
    <col min="25" max="30" width="5.28515625" style="6" customWidth="1"/>
    <col min="31" max="31" width="5.28515625" style="35" customWidth="1"/>
    <col min="32" max="32" width="5.28515625" style="1" customWidth="1"/>
    <col min="33" max="36" width="5.28515625" style="6" customWidth="1"/>
    <col min="37" max="37" width="5.28515625" style="82" customWidth="1" outlineLevel="1"/>
    <col min="38" max="38" width="6.42578125" style="82" customWidth="1" outlineLevel="1"/>
    <col min="39" max="40" width="5.28515625" style="82" customWidth="1" outlineLevel="1"/>
    <col min="41" max="41" width="5.28515625" style="12" customWidth="1"/>
    <col min="42" max="42" width="6.140625" style="6" customWidth="1"/>
    <col min="43" max="46" width="5.28515625" style="6" customWidth="1"/>
    <col min="47" max="47" width="5.28515625" style="35" customWidth="1"/>
    <col min="48" max="48" width="5.28515625" style="1" customWidth="1"/>
    <col min="49" max="49" width="5.28515625" style="6" customWidth="1"/>
    <col min="50" max="50" width="6.5703125" style="6" customWidth="1"/>
    <col min="51" max="53" width="5.28515625" style="6" customWidth="1"/>
    <col min="54" max="54" width="6.5703125" style="6" customWidth="1"/>
    <col min="55" max="55" width="5.28515625" style="6" customWidth="1"/>
    <col min="56" max="56" width="6.28515625" style="6" customWidth="1"/>
    <col min="57" max="58" width="5.28515625" style="6" customWidth="1"/>
    <col min="59" max="59" width="5.28515625" style="35" customWidth="1"/>
    <col min="60" max="60" width="5.28515625" style="1" customWidth="1"/>
    <col min="61" max="62" width="8" style="6" customWidth="1"/>
    <col min="63" max="69" width="5.28515625" style="6" customWidth="1"/>
    <col min="70" max="70" width="5.140625" style="6" customWidth="1"/>
    <col min="71" max="75" width="5.28515625" style="6" customWidth="1"/>
    <col min="76" max="76" width="6.28515625" style="6" customWidth="1"/>
    <col min="77" max="81" width="5.28515625" style="6" customWidth="1"/>
    <col min="82" max="82" width="6.5703125" style="6" customWidth="1"/>
    <col min="83" max="91" width="5.28515625" style="6" customWidth="1"/>
    <col min="92" max="92" width="6.5703125" style="6" customWidth="1"/>
    <col min="93" max="98" width="5.28515625" style="6" customWidth="1"/>
    <col min="99" max="99" width="5.28515625" style="35" customWidth="1"/>
    <col min="100" max="100" width="5.28515625" style="1" customWidth="1"/>
    <col min="101" max="102" width="5.28515625" style="6" customWidth="1"/>
    <col min="103" max="103" width="5.28515625" style="35" customWidth="1"/>
    <col min="104" max="104" width="5.28515625" style="1" customWidth="1"/>
    <col min="105" max="105" width="10.85546875" style="1" bestFit="1" customWidth="1"/>
    <col min="106" max="16384" width="10" style="1"/>
  </cols>
  <sheetData>
    <row r="1" spans="1:209" ht="6" customHeight="1" thickBot="1" x14ac:dyDescent="0.3">
      <c r="B1" s="36"/>
      <c r="C1" s="37"/>
      <c r="D1" s="27"/>
      <c r="E1" s="28"/>
      <c r="F1" s="27"/>
      <c r="G1" s="27"/>
      <c r="H1" s="27"/>
      <c r="I1" s="23"/>
      <c r="J1" s="23"/>
      <c r="K1" s="23"/>
      <c r="L1" s="23"/>
      <c r="M1" s="23"/>
      <c r="N1" s="23"/>
      <c r="O1" s="23"/>
      <c r="P1" s="23"/>
      <c r="Q1" s="23"/>
      <c r="R1" s="23"/>
      <c r="S1" s="22"/>
      <c r="U1" s="23"/>
      <c r="V1" s="23"/>
      <c r="W1" s="23"/>
      <c r="X1" s="23"/>
      <c r="Y1" s="23"/>
      <c r="Z1" s="23"/>
      <c r="AA1" s="23"/>
      <c r="AB1" s="23"/>
      <c r="AC1" s="23"/>
      <c r="AD1" s="23"/>
      <c r="AE1" s="22"/>
      <c r="AG1" s="23"/>
      <c r="AH1" s="23"/>
      <c r="AI1" s="23"/>
      <c r="AJ1" s="23"/>
      <c r="AK1" s="81"/>
      <c r="AL1" s="81"/>
      <c r="AM1" s="81"/>
      <c r="AN1" s="81"/>
      <c r="AO1" s="24"/>
      <c r="AP1" s="23"/>
      <c r="AQ1" s="23"/>
      <c r="AR1" s="23"/>
      <c r="AS1" s="23"/>
      <c r="AT1" s="23"/>
      <c r="AU1" s="22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2"/>
      <c r="BI1" s="23"/>
      <c r="BJ1" s="23"/>
      <c r="BM1" s="23"/>
      <c r="BN1" s="23"/>
      <c r="BO1" s="23"/>
      <c r="BP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2"/>
      <c r="CW1" s="23"/>
      <c r="CX1" s="23"/>
      <c r="CY1" s="22"/>
    </row>
    <row r="2" spans="1:209" s="11" customFormat="1" ht="16.5" customHeight="1" thickTop="1" x14ac:dyDescent="0.2">
      <c r="A2" s="17"/>
      <c r="B2" s="17"/>
      <c r="C2" s="25"/>
      <c r="D2" s="410" t="s">
        <v>232</v>
      </c>
      <c r="E2" s="411"/>
      <c r="F2" s="411"/>
      <c r="G2" s="394" t="s">
        <v>291</v>
      </c>
      <c r="H2" s="433"/>
      <c r="I2" s="415" t="s">
        <v>129</v>
      </c>
      <c r="J2" s="416"/>
      <c r="K2" s="416"/>
      <c r="L2" s="409"/>
      <c r="M2" s="369" t="s">
        <v>233</v>
      </c>
      <c r="N2" s="370"/>
      <c r="O2" s="370"/>
      <c r="P2" s="371"/>
      <c r="Q2" s="358" t="s">
        <v>269</v>
      </c>
      <c r="R2" s="359"/>
      <c r="S2" s="359"/>
      <c r="T2" s="360"/>
      <c r="U2" s="369" t="s">
        <v>121</v>
      </c>
      <c r="V2" s="370"/>
      <c r="W2" s="370"/>
      <c r="X2" s="371"/>
      <c r="Y2" s="421" t="s">
        <v>130</v>
      </c>
      <c r="Z2" s="422"/>
      <c r="AA2" s="421"/>
      <c r="AB2" s="423"/>
      <c r="AC2" s="358" t="s">
        <v>250</v>
      </c>
      <c r="AD2" s="359"/>
      <c r="AE2" s="359"/>
      <c r="AF2" s="360"/>
      <c r="AG2" s="393" t="s">
        <v>213</v>
      </c>
      <c r="AH2" s="394"/>
      <c r="AI2" s="394"/>
      <c r="AJ2" s="395"/>
      <c r="AK2" s="412" t="s">
        <v>122</v>
      </c>
      <c r="AL2" s="413"/>
      <c r="AM2" s="413"/>
      <c r="AN2" s="414"/>
      <c r="AO2" s="56"/>
      <c r="AP2" s="394" t="s">
        <v>13</v>
      </c>
      <c r="AQ2" s="394"/>
      <c r="AR2" s="57"/>
      <c r="AS2" s="358" t="s">
        <v>270</v>
      </c>
      <c r="AT2" s="359"/>
      <c r="AU2" s="359"/>
      <c r="AV2" s="360"/>
      <c r="AW2" s="358" t="s">
        <v>123</v>
      </c>
      <c r="AX2" s="359"/>
      <c r="AY2" s="359"/>
      <c r="AZ2" s="360"/>
      <c r="BA2" s="358" t="s">
        <v>10</v>
      </c>
      <c r="BB2" s="359"/>
      <c r="BC2" s="359"/>
      <c r="BD2" s="360"/>
      <c r="BE2" s="358" t="s">
        <v>285</v>
      </c>
      <c r="BF2" s="359"/>
      <c r="BG2" s="359"/>
      <c r="BH2" s="360"/>
      <c r="BI2" s="408" t="s">
        <v>45</v>
      </c>
      <c r="BJ2" s="409"/>
      <c r="BK2" s="393" t="s">
        <v>204</v>
      </c>
      <c r="BL2" s="394"/>
      <c r="BM2" s="394"/>
      <c r="BN2" s="395"/>
      <c r="BO2" s="358" t="s">
        <v>116</v>
      </c>
      <c r="BP2" s="359"/>
      <c r="BQ2" s="359"/>
      <c r="BR2" s="360"/>
      <c r="BS2" s="353" t="s">
        <v>120</v>
      </c>
      <c r="BT2" s="354"/>
      <c r="BU2" s="354"/>
      <c r="BV2" s="355"/>
      <c r="BW2" s="356" t="s">
        <v>75</v>
      </c>
      <c r="BX2" s="357"/>
      <c r="BY2" s="353" t="s">
        <v>77</v>
      </c>
      <c r="BZ2" s="354"/>
      <c r="CA2" s="354"/>
      <c r="CB2" s="355"/>
      <c r="CC2" s="358" t="s">
        <v>3</v>
      </c>
      <c r="CD2" s="440"/>
      <c r="CE2" s="358" t="s">
        <v>54</v>
      </c>
      <c r="CF2" s="359"/>
      <c r="CG2" s="359"/>
      <c r="CH2" s="360"/>
      <c r="CI2" s="358" t="s">
        <v>288</v>
      </c>
      <c r="CJ2" s="359"/>
      <c r="CK2" s="359"/>
      <c r="CL2" s="360"/>
      <c r="CM2" s="436" t="s">
        <v>289</v>
      </c>
      <c r="CN2" s="437"/>
      <c r="CO2" s="358" t="s">
        <v>55</v>
      </c>
      <c r="CP2" s="359"/>
      <c r="CQ2" s="359"/>
      <c r="CR2" s="360"/>
      <c r="CS2" s="358" t="s">
        <v>290</v>
      </c>
      <c r="CT2" s="359"/>
      <c r="CU2" s="359"/>
      <c r="CV2" s="360"/>
      <c r="CW2" s="358" t="s">
        <v>124</v>
      </c>
      <c r="CX2" s="359"/>
      <c r="CY2" s="359"/>
      <c r="CZ2" s="360"/>
      <c r="DA2" s="405" t="s">
        <v>1</v>
      </c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</row>
    <row r="3" spans="1:209" s="9" customFormat="1" ht="13.5" customHeight="1" x14ac:dyDescent="0.2">
      <c r="A3" s="30"/>
      <c r="B3" s="18"/>
      <c r="C3" s="26"/>
      <c r="D3" s="426" t="s">
        <v>287</v>
      </c>
      <c r="E3" s="427"/>
      <c r="F3" s="427"/>
      <c r="G3" s="417">
        <v>42714</v>
      </c>
      <c r="H3" s="434"/>
      <c r="I3" s="417">
        <v>42743</v>
      </c>
      <c r="J3" s="418"/>
      <c r="K3" s="419"/>
      <c r="L3" s="420"/>
      <c r="M3" s="372">
        <v>42778</v>
      </c>
      <c r="N3" s="373"/>
      <c r="O3" s="374"/>
      <c r="P3" s="375"/>
      <c r="Q3" s="366">
        <v>42774</v>
      </c>
      <c r="R3" s="367"/>
      <c r="S3" s="367"/>
      <c r="T3" s="368"/>
      <c r="U3" s="372">
        <v>42784</v>
      </c>
      <c r="V3" s="373"/>
      <c r="W3" s="374"/>
      <c r="X3" s="375"/>
      <c r="Y3" s="430">
        <v>42812</v>
      </c>
      <c r="Z3" s="431"/>
      <c r="AA3" s="431"/>
      <c r="AB3" s="432"/>
      <c r="AC3" s="366">
        <v>42821</v>
      </c>
      <c r="AD3" s="367"/>
      <c r="AE3" s="367"/>
      <c r="AF3" s="368"/>
      <c r="AG3" s="366">
        <v>42826</v>
      </c>
      <c r="AH3" s="367"/>
      <c r="AI3" s="367"/>
      <c r="AJ3" s="368"/>
      <c r="AK3" s="366">
        <v>42833</v>
      </c>
      <c r="AL3" s="367"/>
      <c r="AM3" s="367"/>
      <c r="AN3" s="368"/>
      <c r="AO3" s="380">
        <v>42857</v>
      </c>
      <c r="AP3" s="381"/>
      <c r="AQ3" s="381"/>
      <c r="AR3" s="382"/>
      <c r="AS3" s="366">
        <v>42821</v>
      </c>
      <c r="AT3" s="367"/>
      <c r="AU3" s="367"/>
      <c r="AV3" s="368"/>
      <c r="AW3" s="366">
        <v>42892</v>
      </c>
      <c r="AX3" s="367"/>
      <c r="AY3" s="367"/>
      <c r="AZ3" s="368"/>
      <c r="BA3" s="366">
        <v>42903</v>
      </c>
      <c r="BB3" s="367"/>
      <c r="BC3" s="367"/>
      <c r="BD3" s="368"/>
      <c r="BE3" s="366">
        <v>42911</v>
      </c>
      <c r="BF3" s="367"/>
      <c r="BG3" s="367"/>
      <c r="BH3" s="368"/>
      <c r="BI3" s="389">
        <v>42917</v>
      </c>
      <c r="BJ3" s="390"/>
      <c r="BK3" s="366">
        <v>42911</v>
      </c>
      <c r="BL3" s="367"/>
      <c r="BM3" s="367"/>
      <c r="BN3" s="368"/>
      <c r="BO3" s="366">
        <v>42952</v>
      </c>
      <c r="BP3" s="367"/>
      <c r="BQ3" s="367"/>
      <c r="BR3" s="368"/>
      <c r="BS3" s="363">
        <v>42987</v>
      </c>
      <c r="BT3" s="364"/>
      <c r="BU3" s="364"/>
      <c r="BV3" s="365"/>
      <c r="BW3" s="367">
        <v>43001</v>
      </c>
      <c r="BX3" s="368"/>
      <c r="BY3" s="363">
        <v>43002</v>
      </c>
      <c r="BZ3" s="364"/>
      <c r="CA3" s="364"/>
      <c r="CB3" s="365"/>
      <c r="CC3" s="441">
        <v>43022</v>
      </c>
      <c r="CD3" s="442"/>
      <c r="CE3" s="366">
        <v>43016</v>
      </c>
      <c r="CF3" s="367"/>
      <c r="CG3" s="367"/>
      <c r="CH3" s="368"/>
      <c r="CI3" s="366">
        <v>43022</v>
      </c>
      <c r="CJ3" s="367"/>
      <c r="CK3" s="367"/>
      <c r="CL3" s="368"/>
      <c r="CM3" s="438">
        <v>43036</v>
      </c>
      <c r="CN3" s="439"/>
      <c r="CO3" s="366">
        <v>43030</v>
      </c>
      <c r="CP3" s="367"/>
      <c r="CQ3" s="367"/>
      <c r="CR3" s="368"/>
      <c r="CS3" s="366">
        <v>43058</v>
      </c>
      <c r="CT3" s="367"/>
      <c r="CU3" s="367"/>
      <c r="CV3" s="368"/>
      <c r="CW3" s="366">
        <v>43065</v>
      </c>
      <c r="CX3" s="367"/>
      <c r="CY3" s="367"/>
      <c r="CZ3" s="368"/>
      <c r="DA3" s="406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</row>
    <row r="4" spans="1:209" s="4" customFormat="1" ht="14.1" customHeight="1" x14ac:dyDescent="0.2">
      <c r="A4" s="31"/>
      <c r="B4" s="19"/>
      <c r="C4" s="26"/>
      <c r="D4" s="426"/>
      <c r="E4" s="427"/>
      <c r="F4" s="427"/>
      <c r="G4" s="401" t="s">
        <v>44</v>
      </c>
      <c r="H4" s="435"/>
      <c r="I4" s="397" t="s">
        <v>131</v>
      </c>
      <c r="J4" s="398"/>
      <c r="K4" s="399" t="s">
        <v>132</v>
      </c>
      <c r="L4" s="400"/>
      <c r="M4" s="376" t="s">
        <v>14</v>
      </c>
      <c r="N4" s="377"/>
      <c r="O4" s="378" t="s">
        <v>21</v>
      </c>
      <c r="P4" s="379"/>
      <c r="Q4" s="387" t="s">
        <v>215</v>
      </c>
      <c r="R4" s="388"/>
      <c r="S4" s="361" t="s">
        <v>216</v>
      </c>
      <c r="T4" s="362"/>
      <c r="U4" s="376" t="s">
        <v>14</v>
      </c>
      <c r="V4" s="377"/>
      <c r="W4" s="378" t="s">
        <v>21</v>
      </c>
      <c r="X4" s="379"/>
      <c r="Y4" s="401" t="s">
        <v>131</v>
      </c>
      <c r="Z4" s="402"/>
      <c r="AA4" s="403" t="s">
        <v>132</v>
      </c>
      <c r="AB4" s="404"/>
      <c r="AC4" s="387" t="s">
        <v>215</v>
      </c>
      <c r="AD4" s="388"/>
      <c r="AE4" s="361" t="s">
        <v>216</v>
      </c>
      <c r="AF4" s="362"/>
      <c r="AG4" s="424" t="s">
        <v>19</v>
      </c>
      <c r="AH4" s="425"/>
      <c r="AI4" s="385" t="s">
        <v>21</v>
      </c>
      <c r="AJ4" s="386"/>
      <c r="AK4" s="443" t="s">
        <v>19</v>
      </c>
      <c r="AL4" s="444"/>
      <c r="AM4" s="445" t="s">
        <v>20</v>
      </c>
      <c r="AN4" s="446"/>
      <c r="AO4" s="387" t="s">
        <v>5</v>
      </c>
      <c r="AP4" s="388"/>
      <c r="AQ4" s="361" t="s">
        <v>16</v>
      </c>
      <c r="AR4" s="362"/>
      <c r="AS4" s="387" t="s">
        <v>215</v>
      </c>
      <c r="AT4" s="388"/>
      <c r="AU4" s="361" t="s">
        <v>216</v>
      </c>
      <c r="AV4" s="362"/>
      <c r="AW4" s="387" t="s">
        <v>14</v>
      </c>
      <c r="AX4" s="388"/>
      <c r="AY4" s="361" t="s">
        <v>21</v>
      </c>
      <c r="AZ4" s="362"/>
      <c r="BA4" s="424" t="s">
        <v>14</v>
      </c>
      <c r="BB4" s="425"/>
      <c r="BC4" s="407" t="s">
        <v>21</v>
      </c>
      <c r="BD4" s="386"/>
      <c r="BE4" s="387" t="s">
        <v>215</v>
      </c>
      <c r="BF4" s="388"/>
      <c r="BG4" s="361" t="s">
        <v>216</v>
      </c>
      <c r="BH4" s="362"/>
      <c r="BI4" s="391" t="s">
        <v>44</v>
      </c>
      <c r="BJ4" s="392"/>
      <c r="BK4" s="383" t="s">
        <v>14</v>
      </c>
      <c r="BL4" s="384"/>
      <c r="BM4" s="385" t="s">
        <v>21</v>
      </c>
      <c r="BN4" s="386"/>
      <c r="BO4" s="387" t="s">
        <v>14</v>
      </c>
      <c r="BP4" s="388"/>
      <c r="BQ4" s="361" t="s">
        <v>21</v>
      </c>
      <c r="BR4" s="362"/>
      <c r="BS4" s="349" t="s">
        <v>14</v>
      </c>
      <c r="BT4" s="350"/>
      <c r="BU4" s="351" t="s">
        <v>21</v>
      </c>
      <c r="BV4" s="352"/>
      <c r="BW4" s="361" t="s">
        <v>4</v>
      </c>
      <c r="BX4" s="362"/>
      <c r="BY4" s="349" t="s">
        <v>14</v>
      </c>
      <c r="BZ4" s="350"/>
      <c r="CA4" s="351" t="s">
        <v>21</v>
      </c>
      <c r="CB4" s="352"/>
      <c r="CC4" s="387" t="s">
        <v>4</v>
      </c>
      <c r="CD4" s="396"/>
      <c r="CE4" s="387" t="s">
        <v>19</v>
      </c>
      <c r="CF4" s="388"/>
      <c r="CG4" s="361" t="s">
        <v>20</v>
      </c>
      <c r="CH4" s="362"/>
      <c r="CI4" s="383" t="s">
        <v>14</v>
      </c>
      <c r="CJ4" s="384"/>
      <c r="CK4" s="385" t="s">
        <v>21</v>
      </c>
      <c r="CL4" s="386"/>
      <c r="CM4" s="401" t="s">
        <v>4</v>
      </c>
      <c r="CN4" s="435"/>
      <c r="CO4" s="383" t="s">
        <v>14</v>
      </c>
      <c r="CP4" s="384"/>
      <c r="CQ4" s="385" t="s">
        <v>21</v>
      </c>
      <c r="CR4" s="386"/>
      <c r="CS4" s="387" t="s">
        <v>19</v>
      </c>
      <c r="CT4" s="388"/>
      <c r="CU4" s="361" t="s">
        <v>20</v>
      </c>
      <c r="CV4" s="362"/>
      <c r="CW4" s="387" t="s">
        <v>19</v>
      </c>
      <c r="CX4" s="388"/>
      <c r="CY4" s="361" t="s">
        <v>20</v>
      </c>
      <c r="CZ4" s="362"/>
      <c r="DA4" s="406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</row>
    <row r="5" spans="1:209" s="13" customFormat="1" ht="21.75" customHeight="1" thickBot="1" x14ac:dyDescent="0.3">
      <c r="A5" s="32"/>
      <c r="B5" s="67"/>
      <c r="C5" s="33"/>
      <c r="D5" s="428"/>
      <c r="E5" s="429"/>
      <c r="F5" s="429"/>
      <c r="G5" s="40" t="s">
        <v>2</v>
      </c>
      <c r="H5" s="160">
        <v>273.5</v>
      </c>
      <c r="I5" s="158" t="s">
        <v>133</v>
      </c>
      <c r="J5" s="159">
        <v>9.5</v>
      </c>
      <c r="K5" s="40" t="s">
        <v>133</v>
      </c>
      <c r="L5" s="160">
        <v>16.25</v>
      </c>
      <c r="M5" s="53" t="s">
        <v>15</v>
      </c>
      <c r="N5" s="60">
        <v>5.75</v>
      </c>
      <c r="O5" s="53" t="s">
        <v>15</v>
      </c>
      <c r="P5" s="42">
        <v>4.25</v>
      </c>
      <c r="Q5" s="39" t="s">
        <v>22</v>
      </c>
      <c r="R5" s="62">
        <v>8.25</v>
      </c>
      <c r="S5" s="40" t="s">
        <v>22</v>
      </c>
      <c r="T5" s="41">
        <v>15</v>
      </c>
      <c r="U5" s="53" t="s">
        <v>15</v>
      </c>
      <c r="V5" s="60">
        <v>26</v>
      </c>
      <c r="W5" s="53" t="s">
        <v>15</v>
      </c>
      <c r="X5" s="42">
        <v>13</v>
      </c>
      <c r="Y5" s="40" t="s">
        <v>133</v>
      </c>
      <c r="Z5" s="161">
        <v>16.5</v>
      </c>
      <c r="AA5" s="40" t="s">
        <v>133</v>
      </c>
      <c r="AB5" s="160">
        <v>17.25</v>
      </c>
      <c r="AC5" s="39" t="s">
        <v>22</v>
      </c>
      <c r="AD5" s="62">
        <v>9.25</v>
      </c>
      <c r="AE5" s="40" t="s">
        <v>22</v>
      </c>
      <c r="AF5" s="41">
        <v>14.75</v>
      </c>
      <c r="AG5" s="39" t="s">
        <v>2</v>
      </c>
      <c r="AH5" s="62">
        <v>47.5</v>
      </c>
      <c r="AI5" s="40" t="s">
        <v>2</v>
      </c>
      <c r="AJ5" s="41">
        <v>27</v>
      </c>
      <c r="AK5" s="39" t="s">
        <v>22</v>
      </c>
      <c r="AL5" s="62">
        <v>2.5</v>
      </c>
      <c r="AM5" s="40" t="s">
        <v>22</v>
      </c>
      <c r="AN5" s="41">
        <v>19.25</v>
      </c>
      <c r="AO5" s="39" t="s">
        <v>2</v>
      </c>
      <c r="AP5" s="62">
        <v>105.25</v>
      </c>
      <c r="AQ5" s="40" t="s">
        <v>2</v>
      </c>
      <c r="AR5" s="41">
        <v>44.75</v>
      </c>
      <c r="AS5" s="39" t="s">
        <v>22</v>
      </c>
      <c r="AT5" s="62">
        <v>35.5</v>
      </c>
      <c r="AU5" s="40" t="s">
        <v>22</v>
      </c>
      <c r="AV5" s="41">
        <v>27.25</v>
      </c>
      <c r="AW5" s="39" t="s">
        <v>2</v>
      </c>
      <c r="AX5" s="62">
        <v>1.5</v>
      </c>
      <c r="AY5" s="40" t="s">
        <v>2</v>
      </c>
      <c r="AZ5" s="41">
        <v>2.75</v>
      </c>
      <c r="BA5" s="39" t="s">
        <v>2</v>
      </c>
      <c r="BB5" s="62">
        <v>124.75</v>
      </c>
      <c r="BC5" s="40" t="s">
        <v>2</v>
      </c>
      <c r="BD5" s="41">
        <v>66</v>
      </c>
      <c r="BE5" s="39" t="s">
        <v>22</v>
      </c>
      <c r="BF5" s="62">
        <v>25.5</v>
      </c>
      <c r="BG5" s="40" t="s">
        <v>22</v>
      </c>
      <c r="BH5" s="41">
        <v>15.25</v>
      </c>
      <c r="BI5" s="40" t="s">
        <v>2</v>
      </c>
      <c r="BJ5" s="160">
        <v>268.5</v>
      </c>
      <c r="BK5" s="39" t="s">
        <v>2</v>
      </c>
      <c r="BL5" s="62">
        <v>6.75</v>
      </c>
      <c r="BM5" s="40" t="s">
        <v>2</v>
      </c>
      <c r="BN5" s="41">
        <v>12</v>
      </c>
      <c r="BO5" s="39" t="s">
        <v>2</v>
      </c>
      <c r="BP5" s="62">
        <v>38</v>
      </c>
      <c r="BQ5" s="40" t="s">
        <v>2</v>
      </c>
      <c r="BR5" s="41">
        <v>22.25</v>
      </c>
      <c r="BS5" s="39" t="s">
        <v>2</v>
      </c>
      <c r="BT5" s="62">
        <v>27.5</v>
      </c>
      <c r="BU5" s="40" t="s">
        <v>2</v>
      </c>
      <c r="BV5" s="41">
        <v>31.5</v>
      </c>
      <c r="BW5" s="40" t="s">
        <v>22</v>
      </c>
      <c r="BX5" s="41">
        <v>330</v>
      </c>
      <c r="BY5" s="39" t="s">
        <v>2</v>
      </c>
      <c r="BZ5" s="62">
        <v>16.25</v>
      </c>
      <c r="CA5" s="40" t="s">
        <v>2</v>
      </c>
      <c r="CB5" s="41">
        <v>9.5</v>
      </c>
      <c r="CC5" s="39" t="s">
        <v>22</v>
      </c>
      <c r="CD5" s="65">
        <v>278.25</v>
      </c>
      <c r="CE5" s="39" t="s">
        <v>22</v>
      </c>
      <c r="CF5" s="62">
        <v>49.25</v>
      </c>
      <c r="CG5" s="40" t="s">
        <v>22</v>
      </c>
      <c r="CH5" s="41">
        <v>47.5</v>
      </c>
      <c r="CI5" s="39" t="s">
        <v>2</v>
      </c>
      <c r="CJ5" s="62">
        <v>8.75</v>
      </c>
      <c r="CK5" s="40" t="s">
        <v>2</v>
      </c>
      <c r="CL5" s="41">
        <v>4.75</v>
      </c>
      <c r="CM5" s="40" t="s">
        <v>22</v>
      </c>
      <c r="CN5" s="160">
        <v>261.25</v>
      </c>
      <c r="CO5" s="39" t="s">
        <v>2</v>
      </c>
      <c r="CP5" s="62">
        <v>7.75</v>
      </c>
      <c r="CQ5" s="40" t="s">
        <v>2</v>
      </c>
      <c r="CR5" s="41">
        <v>13.75</v>
      </c>
      <c r="CS5" s="39" t="s">
        <v>22</v>
      </c>
      <c r="CT5" s="62">
        <v>52.75</v>
      </c>
      <c r="CU5" s="40" t="s">
        <v>22</v>
      </c>
      <c r="CV5" s="41">
        <v>35</v>
      </c>
      <c r="CW5" s="39" t="s">
        <v>22</v>
      </c>
      <c r="CX5" s="62">
        <v>65.75</v>
      </c>
      <c r="CY5" s="40" t="s">
        <v>22</v>
      </c>
      <c r="CZ5" s="41">
        <v>33.5</v>
      </c>
      <c r="DA5" s="406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</row>
    <row r="6" spans="1:209" s="10" customFormat="1" ht="14.1" customHeight="1" thickTop="1" thickBot="1" x14ac:dyDescent="0.3">
      <c r="A6" s="34"/>
      <c r="B6" s="44" t="s">
        <v>24</v>
      </c>
      <c r="C6" s="43" t="s">
        <v>0</v>
      </c>
      <c r="D6" s="44" t="s">
        <v>12</v>
      </c>
      <c r="E6" s="45" t="s">
        <v>17</v>
      </c>
      <c r="F6" s="54" t="s">
        <v>6</v>
      </c>
      <c r="G6" s="315"/>
      <c r="H6" s="315"/>
      <c r="I6" s="162" t="s">
        <v>134</v>
      </c>
      <c r="J6" s="163" t="s">
        <v>8</v>
      </c>
      <c r="K6" s="164" t="s">
        <v>134</v>
      </c>
      <c r="L6" s="165" t="s">
        <v>8</v>
      </c>
      <c r="M6" s="52" t="s">
        <v>11</v>
      </c>
      <c r="N6" s="61" t="s">
        <v>9</v>
      </c>
      <c r="O6" s="59" t="s">
        <v>11</v>
      </c>
      <c r="P6" s="58" t="s">
        <v>9</v>
      </c>
      <c r="Q6" s="49" t="s">
        <v>18</v>
      </c>
      <c r="R6" s="64" t="s">
        <v>23</v>
      </c>
      <c r="S6" s="50" t="s">
        <v>18</v>
      </c>
      <c r="T6" s="51" t="s">
        <v>23</v>
      </c>
      <c r="U6" s="52" t="s">
        <v>11</v>
      </c>
      <c r="V6" s="61" t="s">
        <v>9</v>
      </c>
      <c r="W6" s="59" t="s">
        <v>11</v>
      </c>
      <c r="X6" s="58" t="s">
        <v>9</v>
      </c>
      <c r="Y6" s="166" t="s">
        <v>134</v>
      </c>
      <c r="Z6" s="167" t="s">
        <v>8</v>
      </c>
      <c r="AA6" s="166" t="s">
        <v>134</v>
      </c>
      <c r="AB6" s="168" t="s">
        <v>8</v>
      </c>
      <c r="AC6" s="49" t="s">
        <v>18</v>
      </c>
      <c r="AD6" s="64" t="s">
        <v>23</v>
      </c>
      <c r="AE6" s="50" t="s">
        <v>18</v>
      </c>
      <c r="AF6" s="51" t="s">
        <v>23</v>
      </c>
      <c r="AG6" s="48" t="s">
        <v>7</v>
      </c>
      <c r="AH6" s="63" t="s">
        <v>8</v>
      </c>
      <c r="AI6" s="46" t="s">
        <v>7</v>
      </c>
      <c r="AJ6" s="47" t="s">
        <v>8</v>
      </c>
      <c r="AK6" s="83" t="s">
        <v>18</v>
      </c>
      <c r="AL6" s="84" t="s">
        <v>23</v>
      </c>
      <c r="AM6" s="85" t="s">
        <v>18</v>
      </c>
      <c r="AN6" s="86" t="s">
        <v>23</v>
      </c>
      <c r="AO6" s="48" t="s">
        <v>7</v>
      </c>
      <c r="AP6" s="63" t="s">
        <v>8</v>
      </c>
      <c r="AQ6" s="46" t="s">
        <v>7</v>
      </c>
      <c r="AR6" s="47" t="s">
        <v>8</v>
      </c>
      <c r="AS6" s="49" t="s">
        <v>18</v>
      </c>
      <c r="AT6" s="64" t="s">
        <v>23</v>
      </c>
      <c r="AU6" s="50" t="s">
        <v>18</v>
      </c>
      <c r="AV6" s="51" t="s">
        <v>23</v>
      </c>
      <c r="AW6" s="48" t="s">
        <v>7</v>
      </c>
      <c r="AX6" s="63" t="s">
        <v>8</v>
      </c>
      <c r="AY6" s="46" t="s">
        <v>7</v>
      </c>
      <c r="AZ6" s="47" t="s">
        <v>8</v>
      </c>
      <c r="BA6" s="48" t="s">
        <v>7</v>
      </c>
      <c r="BB6" s="63" t="s">
        <v>8</v>
      </c>
      <c r="BC6" s="46" t="s">
        <v>7</v>
      </c>
      <c r="BD6" s="47" t="s">
        <v>8</v>
      </c>
      <c r="BE6" s="49" t="s">
        <v>18</v>
      </c>
      <c r="BF6" s="64" t="s">
        <v>23</v>
      </c>
      <c r="BG6" s="50" t="s">
        <v>18</v>
      </c>
      <c r="BH6" s="51" t="s">
        <v>23</v>
      </c>
      <c r="BI6" s="166" t="s">
        <v>7</v>
      </c>
      <c r="BJ6" s="168" t="s">
        <v>8</v>
      </c>
      <c r="BK6" s="48" t="s">
        <v>7</v>
      </c>
      <c r="BL6" s="63" t="s">
        <v>8</v>
      </c>
      <c r="BM6" s="46" t="s">
        <v>7</v>
      </c>
      <c r="BN6" s="47" t="s">
        <v>8</v>
      </c>
      <c r="BO6" s="48" t="s">
        <v>7</v>
      </c>
      <c r="BP6" s="63" t="s">
        <v>8</v>
      </c>
      <c r="BQ6" s="46" t="s">
        <v>7</v>
      </c>
      <c r="BR6" s="47" t="s">
        <v>8</v>
      </c>
      <c r="BS6" s="48" t="s">
        <v>7</v>
      </c>
      <c r="BT6" s="63" t="s">
        <v>8</v>
      </c>
      <c r="BU6" s="46" t="s">
        <v>7</v>
      </c>
      <c r="BV6" s="47" t="s">
        <v>8</v>
      </c>
      <c r="BW6" s="50" t="s">
        <v>18</v>
      </c>
      <c r="BX6" s="51" t="s">
        <v>23</v>
      </c>
      <c r="BY6" s="48" t="s">
        <v>7</v>
      </c>
      <c r="BZ6" s="63" t="s">
        <v>8</v>
      </c>
      <c r="CA6" s="46" t="s">
        <v>7</v>
      </c>
      <c r="CB6" s="47" t="s">
        <v>8</v>
      </c>
      <c r="CC6" s="49" t="s">
        <v>18</v>
      </c>
      <c r="CD6" s="66" t="s">
        <v>23</v>
      </c>
      <c r="CE6" s="49" t="s">
        <v>18</v>
      </c>
      <c r="CF6" s="64" t="s">
        <v>23</v>
      </c>
      <c r="CG6" s="50" t="s">
        <v>18</v>
      </c>
      <c r="CH6" s="51" t="s">
        <v>23</v>
      </c>
      <c r="CI6" s="48" t="s">
        <v>7</v>
      </c>
      <c r="CJ6" s="63" t="s">
        <v>8</v>
      </c>
      <c r="CK6" s="46" t="s">
        <v>7</v>
      </c>
      <c r="CL6" s="47" t="s">
        <v>8</v>
      </c>
      <c r="CM6" s="49" t="s">
        <v>18</v>
      </c>
      <c r="CN6" s="66" t="s">
        <v>23</v>
      </c>
      <c r="CO6" s="48" t="s">
        <v>7</v>
      </c>
      <c r="CP6" s="63" t="s">
        <v>8</v>
      </c>
      <c r="CQ6" s="46" t="s">
        <v>7</v>
      </c>
      <c r="CR6" s="47" t="s">
        <v>8</v>
      </c>
      <c r="CS6" s="49" t="s">
        <v>18</v>
      </c>
      <c r="CT6" s="64" t="s">
        <v>23</v>
      </c>
      <c r="CU6" s="50" t="s">
        <v>18</v>
      </c>
      <c r="CV6" s="51" t="s">
        <v>23</v>
      </c>
      <c r="CW6" s="49" t="s">
        <v>18</v>
      </c>
      <c r="CX6" s="64" t="s">
        <v>23</v>
      </c>
      <c r="CY6" s="50" t="s">
        <v>18</v>
      </c>
      <c r="CZ6" s="51" t="s">
        <v>23</v>
      </c>
      <c r="DA6" s="55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</row>
    <row r="7" spans="1:209" s="2" customFormat="1" ht="15.75" customHeight="1" thickTop="1" thickBot="1" x14ac:dyDescent="0.3">
      <c r="A7" s="3"/>
      <c r="B7" s="80">
        <v>1</v>
      </c>
      <c r="C7" s="246" t="s">
        <v>276</v>
      </c>
      <c r="D7" s="247" t="s">
        <v>68</v>
      </c>
      <c r="E7" s="248">
        <v>2003</v>
      </c>
      <c r="F7" s="249" t="s">
        <v>109</v>
      </c>
      <c r="G7" s="317">
        <v>19</v>
      </c>
      <c r="H7" s="318">
        <f>(VLOOKUP(G7,UMM,2,FALSE))*$H$5</f>
        <v>525.12</v>
      </c>
      <c r="I7" s="118"/>
      <c r="J7" s="111"/>
      <c r="K7" s="114"/>
      <c r="L7" s="115"/>
      <c r="M7" s="109"/>
      <c r="N7" s="110"/>
      <c r="O7" s="112"/>
      <c r="P7" s="113"/>
      <c r="Q7" s="191"/>
      <c r="R7" s="116"/>
      <c r="S7" s="186"/>
      <c r="T7" s="235"/>
      <c r="U7" s="109"/>
      <c r="V7" s="110"/>
      <c r="W7" s="112"/>
      <c r="X7" s="113"/>
      <c r="Y7" s="118"/>
      <c r="Z7" s="111"/>
      <c r="AA7" s="114"/>
      <c r="AB7" s="115"/>
      <c r="AC7" s="191"/>
      <c r="AD7" s="116"/>
      <c r="AE7" s="186"/>
      <c r="AF7" s="235"/>
      <c r="AG7" s="118"/>
      <c r="AH7" s="111"/>
      <c r="AI7" s="114"/>
      <c r="AJ7" s="115"/>
      <c r="AK7" s="120"/>
      <c r="AL7" s="111"/>
      <c r="AM7" s="114"/>
      <c r="AN7" s="115"/>
      <c r="AO7" s="118">
        <v>1</v>
      </c>
      <c r="AP7" s="116">
        <f>(VLOOKUP(AO7,multiple,2,FALSE))*$AP$5</f>
        <v>2105</v>
      </c>
      <c r="AQ7" s="114"/>
      <c r="AR7" s="122"/>
      <c r="AS7" s="191"/>
      <c r="AT7" s="116"/>
      <c r="AU7" s="186"/>
      <c r="AV7" s="235"/>
      <c r="AW7" s="120"/>
      <c r="AX7" s="111"/>
      <c r="AY7" s="114"/>
      <c r="AZ7" s="115"/>
      <c r="BA7" s="244">
        <v>1</v>
      </c>
      <c r="BB7" s="261">
        <f>(VLOOKUP(BA7,multiple,2,FALSE))*$BB$5</f>
        <v>2495</v>
      </c>
      <c r="BC7" s="114"/>
      <c r="BD7" s="115"/>
      <c r="BE7" s="191"/>
      <c r="BF7" s="116"/>
      <c r="BG7" s="186"/>
      <c r="BH7" s="235"/>
      <c r="BI7" s="70">
        <v>8</v>
      </c>
      <c r="BJ7" s="69">
        <f>(VLOOKUP(BI7,multiple,2,FALSE))*$BJ$5</f>
        <v>2148</v>
      </c>
      <c r="BK7" s="120"/>
      <c r="BL7" s="111"/>
      <c r="BM7" s="114"/>
      <c r="BN7" s="115"/>
      <c r="BO7" s="120"/>
      <c r="BP7" s="121"/>
      <c r="BQ7" s="124"/>
      <c r="BR7" s="125"/>
      <c r="BS7" s="120"/>
      <c r="BT7" s="111"/>
      <c r="BU7" s="114"/>
      <c r="BV7" s="115"/>
      <c r="BW7" s="72">
        <v>1</v>
      </c>
      <c r="BX7" s="74">
        <f>(VLOOKUP(BW7,multiple,2,FALSE))*BX$5</f>
        <v>6600</v>
      </c>
      <c r="BY7" s="120"/>
      <c r="BZ7" s="111"/>
      <c r="CA7" s="114"/>
      <c r="CB7" s="115"/>
      <c r="CC7" s="77">
        <v>27</v>
      </c>
      <c r="CD7" s="74">
        <f>(VLOOKUP(CC7,multiple,2,FALSE))*CD$5</f>
        <v>445.19999999999987</v>
      </c>
      <c r="CE7" s="139"/>
      <c r="CF7" s="140"/>
      <c r="CG7" s="128"/>
      <c r="CH7" s="125"/>
      <c r="CI7" s="139"/>
      <c r="CJ7" s="142"/>
      <c r="CK7" s="131"/>
      <c r="CL7" s="132"/>
      <c r="CM7" s="265">
        <v>6</v>
      </c>
      <c r="CN7" s="266">
        <f>(VLOOKUP(CM7,multiple,2,FALSE))*CN$5</f>
        <v>2612.5</v>
      </c>
      <c r="CO7" s="139"/>
      <c r="CP7" s="142"/>
      <c r="CQ7" s="131"/>
      <c r="CR7" s="132"/>
      <c r="CS7" s="191"/>
      <c r="CT7" s="281"/>
      <c r="CU7" s="186"/>
      <c r="CV7" s="132"/>
      <c r="CW7" s="152"/>
      <c r="CX7" s="153"/>
      <c r="CY7" s="186"/>
      <c r="CZ7" s="144">
        <v>0</v>
      </c>
      <c r="DA7" s="78">
        <f>LARGE((H7,AD7,AF7,J7,L7,Z7,AB7,N7,P7,R7,T7,V7,X7,AL7,AN7,AH7,AJ7,AP7,AR7,AT7,AV7,BB7,BD7,BF7,BH7,BJ7,BL7,BN7,AX7,AZ7,BP7,BR7,BT7,BV7,BX7,BZ7,CB7,CD7,CF7,CH7,CJ7,CL7,CN7,CP7,CR7,CT7,CV7,CX7,CZ7),1)+LARGE((H7,AD7:AF7,J7,L7,Z7,AB7,N7,P7,R7,T7,V7,X7,AL7,AN7,AH7,AJ7,AP7,AR7,AT7,AV7,BB7,BD7,BF7,BH7,BJ7,BL7,BN7,AX7,AZ7,BP7,BR7,BT7,BV7,BX7,BZ7,CB7,CD7,CF7,CH7,CJ7,CL7,CN7,CP7,CR7,CT7,CV7,CX7,CZ7),2)+LARGE((H7,AD7,AF7,J7,L7,Z7,AB7,N7,P7,R7,T7,V7,X7,AL7,AN7,AH7,AJ7,AP7,AR7,AT7,AV7,BB7,BD7,BF7,BH7,BJ7,BL7,BN7,AX7,AZ7,BP7,BR7,BT7,BV7,BX7,BZ7,CB7,CJ7,CL7,CD7,CF7,CH7,CP7,CN7,CR7,CT7,CV7,CX7,CZ7),3)+LARGE((H7,AD7,AF7,J7,L7,Z7,AB7,N7,P7,R7,T7,V7,X7,AL7,AN7,AH7,AJ7,AP7,AR7,AT7,AV7,BB7,BD7,BF7,BH7,BJ7,BL7,BN7,AX7,AZ7,BP7,BR7,BT7,BV7,BX7,BZ7,CB7,CD7,CF7,CH7,CJ7,CL7,CN7,CP7,CR7,CT7,CV7,CX7,CZ7),4)+LARGE((H7,AD7,AF7,J7,L7,Z7,AB7,N7,P7,R7,T7,V7,X7,AL7,AN7,AH7,AJ7,AP7,AR7,AT7,AV7,BB7,BD7,BF7,BH7,BJ7,BL7,BN7,AX7,AZ7,BP7,BR7,BT7,BV7,BX7,BZ7,CB7,CD7,CF7,CH7,CN7,CP7,CR7,CT7,CV7,CL7,CJ7,CX7,CZ7),5)</f>
        <v>15960.5</v>
      </c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</row>
    <row r="8" spans="1:209" s="2" customFormat="1" ht="15.75" customHeight="1" thickTop="1" thickBot="1" x14ac:dyDescent="0.3">
      <c r="A8" s="3"/>
      <c r="B8" s="80">
        <v>2</v>
      </c>
      <c r="C8" s="277" t="s">
        <v>84</v>
      </c>
      <c r="D8" s="88" t="s">
        <v>83</v>
      </c>
      <c r="E8" s="91">
        <v>2003</v>
      </c>
      <c r="F8" s="90" t="s">
        <v>74</v>
      </c>
      <c r="G8" s="319"/>
      <c r="H8" s="320"/>
      <c r="I8" s="120"/>
      <c r="J8" s="111"/>
      <c r="K8" s="114"/>
      <c r="L8" s="115"/>
      <c r="M8" s="109"/>
      <c r="N8" s="110"/>
      <c r="O8" s="112"/>
      <c r="P8" s="113"/>
      <c r="Q8" s="191">
        <v>1</v>
      </c>
      <c r="R8" s="203">
        <f>(VLOOKUP(Q8,multiple,2,FALSE))*$R$5</f>
        <v>165</v>
      </c>
      <c r="S8" s="186"/>
      <c r="T8" s="235"/>
      <c r="U8" s="109"/>
      <c r="V8" s="110"/>
      <c r="W8" s="112"/>
      <c r="X8" s="113"/>
      <c r="Y8" s="120"/>
      <c r="Z8" s="111"/>
      <c r="AA8" s="114"/>
      <c r="AB8" s="115"/>
      <c r="AC8" s="191"/>
      <c r="AD8" s="203"/>
      <c r="AE8" s="186"/>
      <c r="AF8" s="235"/>
      <c r="AG8" s="120">
        <v>21</v>
      </c>
      <c r="AH8" s="111">
        <v>0</v>
      </c>
      <c r="AI8" s="114"/>
      <c r="AJ8" s="115"/>
      <c r="AK8" s="120"/>
      <c r="AL8" s="111"/>
      <c r="AM8" s="114"/>
      <c r="AN8" s="115"/>
      <c r="AO8" s="118">
        <v>3</v>
      </c>
      <c r="AP8" s="116">
        <f>(VLOOKUP(AO8,multiple,2,FALSE))*$AP$5</f>
        <v>1473.5</v>
      </c>
      <c r="AQ8" s="114"/>
      <c r="AR8" s="122"/>
      <c r="AS8" s="191">
        <v>2</v>
      </c>
      <c r="AT8" s="203">
        <f>(VLOOKUP(AS8,multiple,2,FALSE))*$AT$5</f>
        <v>603.5</v>
      </c>
      <c r="AU8" s="186"/>
      <c r="AV8" s="235"/>
      <c r="AW8" s="120"/>
      <c r="AX8" s="111"/>
      <c r="AY8" s="114"/>
      <c r="AZ8" s="115"/>
      <c r="BA8" s="120">
        <v>10</v>
      </c>
      <c r="BB8" s="119">
        <f>(VLOOKUP(BA8,multiple,2,FALSE))*$BB$5</f>
        <v>598.79999999999995</v>
      </c>
      <c r="BC8" s="114"/>
      <c r="BD8" s="115"/>
      <c r="BE8" s="191">
        <v>1</v>
      </c>
      <c r="BF8" s="203">
        <f>(VLOOKUP(BE8,multiple,2,FALSE))*$BF$5</f>
        <v>510</v>
      </c>
      <c r="BG8" s="186"/>
      <c r="BH8" s="235"/>
      <c r="BI8" s="70"/>
      <c r="BJ8" s="69"/>
      <c r="BK8" s="120"/>
      <c r="BL8" s="111"/>
      <c r="BM8" s="114"/>
      <c r="BN8" s="115"/>
      <c r="BO8" s="120">
        <v>3</v>
      </c>
      <c r="BP8" s="121">
        <f>(VLOOKUP(BO8,multiple,2,FALSE))*$BP$5</f>
        <v>532</v>
      </c>
      <c r="BQ8" s="126"/>
      <c r="BR8" s="125"/>
      <c r="BS8" s="120"/>
      <c r="BT8" s="111"/>
      <c r="BU8" s="114"/>
      <c r="BV8" s="115"/>
      <c r="BW8" s="72">
        <v>18</v>
      </c>
      <c r="BX8" s="73">
        <f>(VLOOKUP(BW8,multiple,2,FALSE))*BX$5</f>
        <v>646.79999999999995</v>
      </c>
      <c r="BY8" s="120"/>
      <c r="BZ8" s="111"/>
      <c r="CA8" s="114"/>
      <c r="CB8" s="115"/>
      <c r="CC8" s="77"/>
      <c r="CD8" s="71"/>
      <c r="CE8" s="139">
        <v>6</v>
      </c>
      <c r="CF8" s="140">
        <f>(VLOOKUP(CE8,multiple,2,FALSE))*CF$5</f>
        <v>492.5</v>
      </c>
      <c r="CG8" s="128"/>
      <c r="CH8" s="125"/>
      <c r="CI8" s="139"/>
      <c r="CJ8" s="111"/>
      <c r="CK8" s="131"/>
      <c r="CL8" s="132"/>
      <c r="CM8" s="265">
        <v>7</v>
      </c>
      <c r="CN8" s="266">
        <f>(VLOOKUP(CM8,multiple,2,FALSE))*CN$5</f>
        <v>2351.25</v>
      </c>
      <c r="CO8" s="139"/>
      <c r="CP8" s="111"/>
      <c r="CQ8" s="131"/>
      <c r="CR8" s="132"/>
      <c r="CS8" s="191">
        <v>3</v>
      </c>
      <c r="CT8" s="281">
        <f>(VLOOKUP(CS8,multiple,2,FALSE))*$CT$5</f>
        <v>738.5</v>
      </c>
      <c r="CU8" s="186"/>
      <c r="CV8" s="144"/>
      <c r="CW8" s="191">
        <v>3</v>
      </c>
      <c r="CX8" s="111">
        <f>(VLOOKUP(CW8,multiple,2,FALSE))*CX$5</f>
        <v>920.5</v>
      </c>
      <c r="CY8" s="186"/>
      <c r="CZ8" s="132"/>
      <c r="DA8" s="78">
        <f>LARGE((H8,AD8,AF8,J8,L8,Z8,AB8,N8,P8,R8,T8,V8,X8,AL8,AN8,AH8,AJ8,AP8,AR8,AT8,AV8,BB8,BD8,BF8,BH8,BJ8,BL8,BN8,AX8,AZ8,BP8,BR8,BT8,BV8,BX8,BZ8,CB8,CD8,CF8,CH8,CJ8,CL8,CN8,CP8,CR8,CT8,CV8,CX8,CZ8),1)+LARGE((H8,AD8:AF8,J8,L8,Z8,AB8,N8,P8,R8,T8,V8,X8,AL8,AN8,AH8,AJ8,AP8,AR8,AT8,AV8,BB8,BD8,BF8,BH8,BJ8,BL8,BN8,AX8,AZ8,BP8,BR8,BT8,BV8,BX8,BZ8,CB8,CD8,CF8,CH8,CJ8,CL8,CN8,CP8,CR8,CT8,CV8,CX8,CZ8),2)+LARGE((H8,AD8,AF8,J8,L8,Z8,AB8,N8,P8,R8,T8,V8,X8,AL8,AN8,AH8,AJ8,AP8,AR8,AT8,AV8,BB8,BD8,BF8,BH8,BJ8,BL8,BN8,AX8,AZ8,BP8,BR8,BT8,BV8,BX8,BZ8,CB8,CJ8,CL8,CD8,CF8,CH8,CP8,CN8,CR8,CT8,CV8,CX8,CZ8),3)+LARGE((H8,AD8,AF8,J8,L8,Z8,AB8,N8,P8,R8,T8,V8,X8,AL8,AN8,AH8,AJ8,AP8,AR8,AT8,AV8,BB8,BD8,BF8,BH8,BJ8,BL8,BN8,AX8,AZ8,BP8,BR8,BT8,BV8,BX8,BZ8,CB8,CD8,CF8,CH8,CJ8,CL8,CN8,CP8,CR8,CT8,CV8,CX8,CZ8),4)+LARGE((H8,AD8,AF8,J8,L8,Z8,AB8,N8,P8,R8,T8,V8,X8,AL8,AN8,AH8,AJ8,AP8,AR8,AT8,AV8,BB8,BD8,BF8,BH8,BJ8,BL8,BN8,AX8,AZ8,BP8,BR8,BT8,BV8,BX8,BZ8,CB8,CD8,CF8,CH8,CN8,CP8,CR8,CT8,CV8,CL8,CJ8,CX8,CZ8),5)</f>
        <v>6130.55</v>
      </c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</row>
    <row r="9" spans="1:209" s="2" customFormat="1" ht="15.75" customHeight="1" thickTop="1" thickBot="1" x14ac:dyDescent="0.3">
      <c r="A9" s="3"/>
      <c r="B9" s="80">
        <v>3</v>
      </c>
      <c r="C9" s="224" t="s">
        <v>78</v>
      </c>
      <c r="D9" s="88" t="s">
        <v>28</v>
      </c>
      <c r="E9" s="91">
        <v>2003</v>
      </c>
      <c r="F9" s="90" t="s">
        <v>59</v>
      </c>
      <c r="G9" s="319">
        <v>36</v>
      </c>
      <c r="H9" s="320">
        <v>0</v>
      </c>
      <c r="I9" s="120"/>
      <c r="J9" s="111"/>
      <c r="K9" s="114"/>
      <c r="L9" s="115"/>
      <c r="M9" s="109"/>
      <c r="N9" s="110"/>
      <c r="O9" s="112"/>
      <c r="P9" s="113"/>
      <c r="Q9" s="190"/>
      <c r="R9" s="226"/>
      <c r="S9" s="185"/>
      <c r="T9" s="228"/>
      <c r="U9" s="109">
        <v>3</v>
      </c>
      <c r="V9" s="111">
        <f>(VLOOKUP(U9,multiple,2,FALSE))*$V$5</f>
        <v>364</v>
      </c>
      <c r="W9" s="112"/>
      <c r="X9" s="113"/>
      <c r="Y9" s="120"/>
      <c r="Z9" s="111"/>
      <c r="AA9" s="114"/>
      <c r="AB9" s="115"/>
      <c r="AC9" s="190"/>
      <c r="AD9" s="226"/>
      <c r="AE9" s="185"/>
      <c r="AF9" s="228"/>
      <c r="AG9" s="120">
        <v>5</v>
      </c>
      <c r="AH9" s="111">
        <f>(VLOOKUP(AG9,multiple,2,FALSE))*$AH$5</f>
        <v>522.5</v>
      </c>
      <c r="AI9" s="114"/>
      <c r="AJ9" s="115"/>
      <c r="AK9" s="120"/>
      <c r="AL9" s="111"/>
      <c r="AM9" s="114"/>
      <c r="AN9" s="115"/>
      <c r="AO9" s="118">
        <v>6</v>
      </c>
      <c r="AP9" s="116">
        <f>(VLOOKUP(AO9,multiple,2,FALSE))*$AP$5</f>
        <v>1052.5</v>
      </c>
      <c r="AQ9" s="114"/>
      <c r="AR9" s="122"/>
      <c r="AS9" s="190"/>
      <c r="AT9" s="226"/>
      <c r="AU9" s="185"/>
      <c r="AV9" s="228"/>
      <c r="AW9" s="120"/>
      <c r="AX9" s="111"/>
      <c r="AY9" s="114"/>
      <c r="AZ9" s="115"/>
      <c r="BA9" s="120">
        <v>18</v>
      </c>
      <c r="BB9" s="111">
        <f>(VLOOKUP(BA9,multiple,2,FALSE))*$BB$5</f>
        <v>244.51</v>
      </c>
      <c r="BC9" s="114"/>
      <c r="BD9" s="115"/>
      <c r="BE9" s="190"/>
      <c r="BF9" s="226"/>
      <c r="BG9" s="185"/>
      <c r="BH9" s="228"/>
      <c r="BI9" s="70">
        <v>14</v>
      </c>
      <c r="BJ9" s="69">
        <f>(VLOOKUP(BI9,multiple,2,FALSE))*$BJ$5</f>
        <v>1073.9999999999998</v>
      </c>
      <c r="BK9" s="120"/>
      <c r="BL9" s="111"/>
      <c r="BM9" s="114"/>
      <c r="BN9" s="115"/>
      <c r="BO9" s="120">
        <v>8</v>
      </c>
      <c r="BP9" s="121">
        <f>(VLOOKUP(BO9,multiple,2,FALSE))*$BP$5</f>
        <v>304</v>
      </c>
      <c r="BQ9" s="126"/>
      <c r="BR9" s="125"/>
      <c r="BS9" s="120"/>
      <c r="BT9" s="111"/>
      <c r="BU9" s="114"/>
      <c r="BV9" s="115"/>
      <c r="BW9" s="72">
        <v>49</v>
      </c>
      <c r="BX9" s="73">
        <v>0</v>
      </c>
      <c r="BY9" s="120"/>
      <c r="BZ9" s="111"/>
      <c r="CA9" s="114"/>
      <c r="CB9" s="115"/>
      <c r="CC9" s="76">
        <v>55</v>
      </c>
      <c r="CD9" s="71">
        <v>0</v>
      </c>
      <c r="CE9" s="139">
        <v>2</v>
      </c>
      <c r="CF9" s="111">
        <f>(VLOOKUP(CE9,multiple,2,FALSE))*CF$5</f>
        <v>837.25</v>
      </c>
      <c r="CG9" s="128"/>
      <c r="CH9" s="125"/>
      <c r="CI9" s="139"/>
      <c r="CJ9" s="111"/>
      <c r="CK9" s="133"/>
      <c r="CL9" s="134"/>
      <c r="CM9" s="265">
        <v>9</v>
      </c>
      <c r="CN9" s="266">
        <f>(VLOOKUP(CM9,multiple,2,FALSE))*CN$5</f>
        <v>1306.25</v>
      </c>
      <c r="CO9" s="139"/>
      <c r="CP9" s="111"/>
      <c r="CQ9" s="133"/>
      <c r="CR9" s="134"/>
      <c r="CS9" s="190">
        <v>3</v>
      </c>
      <c r="CT9" s="239">
        <f>(VLOOKUP(CS9,multiple,2,FALSE))*$CT$5</f>
        <v>738.5</v>
      </c>
      <c r="CU9" s="185"/>
      <c r="CV9" s="146"/>
      <c r="CW9" s="190"/>
      <c r="CX9" s="239"/>
      <c r="CY9" s="185"/>
      <c r="CZ9" s="134"/>
      <c r="DA9" s="78">
        <f>LARGE((H9,AD9,AF9,J9,L9,Z9,AB9,N9,P9,R9,T9,V9,X9,AL9,AN9,AH9,AJ9,AP9,AR9,AT9,AV9,BB9,BD9,BF9,BH9,BJ9,BL9,BN9,AX9,AZ9,BP9,BR9,BT9,BV9,BX9,BZ9,CB9,CD9,CF9,CH9,CJ9,CL9,CN9,CP9,CR9,CT9,CV9,CX9,CZ9),1)+LARGE((H9,AD9:AF9,J9,L9,Z9,AB9,N9,P9,R9,T9,V9,X9,AL9,AN9,AH9,AJ9,AP9,AR9,AT9,AV9,BB9,BD9,BF9,BH9,BJ9,BL9,BN9,AX9,AZ9,BP9,BR9,BT9,BV9,BX9,BZ9,CB9,CD9,CF9,CH9,CJ9,CL9,CN9,CP9,CR9,CT9,CV9,CX9,CZ9),2)+LARGE((H9,AD9,AF9,J9,L9,Z9,AB9,N9,P9,R9,T9,V9,X9,AL9,AN9,AH9,AJ9,AP9,AR9,AT9,AV9,BB9,BD9,BF9,BH9,BJ9,BL9,BN9,AX9,AZ9,BP9,BR9,BT9,BV9,BX9,BZ9,CB9,CJ9,CL9,CD9,CF9,CH9,CP9,CN9,CR9,CT9,CV9,CX9,CZ9),3)+LARGE((H9,AD9,AF9,J9,L9,Z9,AB9,N9,P9,R9,T9,V9,X9,AL9,AN9,AH9,AJ9,AP9,AR9,AT9,AV9,BB9,BD9,BF9,BH9,BJ9,BL9,BN9,AX9,AZ9,BP9,BR9,BT9,BV9,BX9,BZ9,CB9,CD9,CF9,CH9,CJ9,CL9,CN9,CP9,CR9,CT9,CV9,CX9,CZ9),4)+LARGE((H9,AD9,AF9,J9,L9,Z9,AB9,N9,P9,R9,T9,V9,X9,AL9,AN9,AH9,AJ9,AP9,AR9,AT9,AV9,BB9,BD9,BF9,BH9,BJ9,BL9,BN9,AX9,AZ9,BP9,BR9,BT9,BV9,BX9,BZ9,CB9,CD9,CF9,CH9,CN9,CP9,CR9,CT9,CV9,CL9,CJ9,CX9,CZ9),5)</f>
        <v>5008.5</v>
      </c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</row>
    <row r="10" spans="1:209" s="2" customFormat="1" ht="15.75" customHeight="1" thickTop="1" thickBot="1" x14ac:dyDescent="0.3">
      <c r="A10" s="3"/>
      <c r="B10" s="80">
        <v>4</v>
      </c>
      <c r="C10" s="278" t="s">
        <v>33</v>
      </c>
      <c r="D10" s="247" t="s">
        <v>69</v>
      </c>
      <c r="E10" s="248">
        <v>2003</v>
      </c>
      <c r="F10" s="250" t="s">
        <v>74</v>
      </c>
      <c r="G10" s="321">
        <v>43</v>
      </c>
      <c r="H10" s="322">
        <v>0</v>
      </c>
      <c r="I10" s="118"/>
      <c r="J10" s="111"/>
      <c r="K10" s="114"/>
      <c r="L10" s="115"/>
      <c r="M10" s="109"/>
      <c r="N10" s="110"/>
      <c r="O10" s="112"/>
      <c r="P10" s="113"/>
      <c r="Q10" s="190"/>
      <c r="R10" s="226"/>
      <c r="S10" s="185"/>
      <c r="T10" s="228"/>
      <c r="U10" s="109">
        <v>2</v>
      </c>
      <c r="V10" s="111">
        <f>(VLOOKUP(U10,multiple,2,FALSE))*$V$5</f>
        <v>442</v>
      </c>
      <c r="W10" s="112"/>
      <c r="X10" s="113"/>
      <c r="Y10" s="120"/>
      <c r="Z10" s="111"/>
      <c r="AA10" s="114"/>
      <c r="AB10" s="115"/>
      <c r="AC10" s="190"/>
      <c r="AD10" s="226"/>
      <c r="AE10" s="185"/>
      <c r="AF10" s="228"/>
      <c r="AG10" s="120"/>
      <c r="AH10" s="111"/>
      <c r="AI10" s="114"/>
      <c r="AJ10" s="115"/>
      <c r="AK10" s="120"/>
      <c r="AL10" s="111"/>
      <c r="AM10" s="114"/>
      <c r="AN10" s="115"/>
      <c r="AO10" s="118">
        <v>2</v>
      </c>
      <c r="AP10" s="116">
        <f>(VLOOKUP(AO10,multiple,2,FALSE))*$AP$5</f>
        <v>1789.25</v>
      </c>
      <c r="AQ10" s="114"/>
      <c r="AR10" s="122"/>
      <c r="AS10" s="190"/>
      <c r="AT10" s="226"/>
      <c r="AU10" s="185"/>
      <c r="AV10" s="228"/>
      <c r="AW10" s="120"/>
      <c r="AX10" s="111"/>
      <c r="AY10" s="114"/>
      <c r="AZ10" s="115"/>
      <c r="BA10" s="244">
        <v>3</v>
      </c>
      <c r="BB10" s="245">
        <f>(VLOOKUP(BA10,multiple,2,FALSE))*$BB$5</f>
        <v>1746.5</v>
      </c>
      <c r="BC10" s="114"/>
      <c r="BD10" s="115"/>
      <c r="BE10" s="190"/>
      <c r="BF10" s="226"/>
      <c r="BG10" s="185"/>
      <c r="BH10" s="228"/>
      <c r="BI10" s="70">
        <v>29</v>
      </c>
      <c r="BJ10" s="69">
        <f>(VLOOKUP(BI10,multiple,2,FALSE))*$BJ$5</f>
        <v>408.11999999999989</v>
      </c>
      <c r="BK10" s="120"/>
      <c r="BL10" s="111"/>
      <c r="BM10" s="114"/>
      <c r="BN10" s="115"/>
      <c r="BO10" s="120"/>
      <c r="BP10" s="121"/>
      <c r="BQ10" s="126"/>
      <c r="BR10" s="117"/>
      <c r="BS10" s="120"/>
      <c r="BT10" s="111"/>
      <c r="BU10" s="114"/>
      <c r="BV10" s="115"/>
      <c r="BW10" s="72">
        <v>37</v>
      </c>
      <c r="BX10" s="73">
        <v>0</v>
      </c>
      <c r="BY10" s="120"/>
      <c r="BZ10" s="111"/>
      <c r="CA10" s="114"/>
      <c r="CB10" s="115"/>
      <c r="CC10" s="76">
        <v>38</v>
      </c>
      <c r="CD10" s="71">
        <v>0</v>
      </c>
      <c r="CE10" s="139"/>
      <c r="CF10" s="111"/>
      <c r="CG10" s="128"/>
      <c r="CH10" s="125"/>
      <c r="CI10" s="139"/>
      <c r="CJ10" s="111"/>
      <c r="CK10" s="133"/>
      <c r="CL10" s="134"/>
      <c r="CM10" s="265">
        <v>33</v>
      </c>
      <c r="CN10" s="266">
        <v>0</v>
      </c>
      <c r="CO10" s="139"/>
      <c r="CP10" s="111"/>
      <c r="CQ10" s="133"/>
      <c r="CR10" s="134"/>
      <c r="CS10" s="190"/>
      <c r="CT10" s="239"/>
      <c r="CU10" s="185"/>
      <c r="CV10" s="146"/>
      <c r="CW10" s="190"/>
      <c r="CX10" s="239"/>
      <c r="CY10" s="185"/>
      <c r="CZ10" s="134"/>
      <c r="DA10" s="78">
        <f>LARGE((H10,AD10,AF10,J10,L10,Z10,AB10,N10,P10,R10,T10,V10,X10,AL10,AN10,AH10,AJ10,AP10,AR10,AT10,AV10,BB10,BD10,BF10,BH10,BJ10,BL10,BN10,AX10,AZ10,BP10,BR10,BT10,BV10,BX10,BZ10,CB10,CD10,CF10,CH10,CJ10,CL10,CN10,CP10,CR10,CT10,CV10,CX10,CZ10),1)+LARGE((H10,AD10:AF10,J10,L10,Z10,AB10,N10,P10,R10,T10,V10,X10,AL10,AN10,AH10,AJ10,AP10,AR10,AT10,AV10,BB10,BD10,BF10,BH10,BJ10,BL10,BN10,AX10,AZ10,BP10,BR10,BT10,BV10,BX10,BZ10,CB10,CD10,CF10,CH10,CJ10,CL10,CN10,CP10,CR10,CT10,CV10,CX10,CZ10),2)+LARGE((H10,AD10,AF10,J10,L10,Z10,AB10,N10,P10,R10,T10,V10,X10,AL10,AN10,AH10,AJ10,AP10,AR10,AT10,AV10,BB10,BD10,BF10,BH10,BJ10,BL10,BN10,AX10,AZ10,BP10,BR10,BT10,BV10,BX10,BZ10,CB10,CJ10,CL10,CD10,CF10,CH10,CP10,CN10,CR10,CT10,CV10,CX10,CZ10),3)+LARGE((H10,AD10,AF10,J10,L10,Z10,AB10,N10,P10,R10,T10,V10,X10,AL10,AN10,AH10,AJ10,AP10,AR10,AT10,AV10,BB10,BD10,BF10,BH10,BJ10,BL10,BN10,AX10,AZ10,BP10,BR10,BT10,BV10,BX10,BZ10,CB10,CD10,CF10,CH10,CJ10,CL10,CN10,CP10,CR10,CT10,CV10,CX10,CZ10),4)+LARGE((H10,AD10,AF10,J10,L10,Z10,AB10,N10,P10,R10,T10,V10,X10,AL10,AN10,AH10,AJ10,AP10,AR10,AT10,AV10,BB10,BD10,BF10,BH10,BJ10,BL10,BN10,AX10,AZ10,BP10,BR10,BT10,BV10,BX10,BZ10,CB10,CD10,CF10,CH10,CN10,CP10,CR10,CT10,CV10,CL10,CJ10,CX10,CZ10),5)</f>
        <v>4385.87</v>
      </c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</row>
    <row r="11" spans="1:209" s="2" customFormat="1" ht="15.75" customHeight="1" thickTop="1" thickBot="1" x14ac:dyDescent="0.3">
      <c r="A11" s="3"/>
      <c r="B11" s="80">
        <v>5</v>
      </c>
      <c r="C11" s="224" t="s">
        <v>202</v>
      </c>
      <c r="D11" s="88" t="s">
        <v>203</v>
      </c>
      <c r="E11" s="91">
        <v>2003</v>
      </c>
      <c r="F11" s="89" t="s">
        <v>59</v>
      </c>
      <c r="G11" s="323"/>
      <c r="H11" s="324"/>
      <c r="I11" s="118">
        <v>3</v>
      </c>
      <c r="J11" s="111">
        <f>(VLOOKUP(I11,UMM,2,FALSE))*$J$5</f>
        <v>133</v>
      </c>
      <c r="K11" s="114"/>
      <c r="L11" s="115"/>
      <c r="M11" s="109"/>
      <c r="N11" s="110"/>
      <c r="O11" s="112"/>
      <c r="P11" s="113"/>
      <c r="Q11" s="190">
        <v>10</v>
      </c>
      <c r="R11" s="226">
        <f>(VLOOKUP(Q11,multiple,2,FALSE))*$R$5</f>
        <v>39.6</v>
      </c>
      <c r="S11" s="185"/>
      <c r="T11" s="207">
        <v>0</v>
      </c>
      <c r="U11" s="109">
        <v>12</v>
      </c>
      <c r="V11" s="110">
        <v>0</v>
      </c>
      <c r="W11" s="112"/>
      <c r="X11" s="113"/>
      <c r="Y11" s="120"/>
      <c r="Z11" s="111"/>
      <c r="AA11" s="114"/>
      <c r="AB11" s="115"/>
      <c r="AC11" s="190"/>
      <c r="AD11" s="226"/>
      <c r="AE11" s="185"/>
      <c r="AF11" s="206"/>
      <c r="AG11" s="120"/>
      <c r="AH11" s="111"/>
      <c r="AI11" s="114"/>
      <c r="AJ11" s="115"/>
      <c r="AK11" s="120"/>
      <c r="AL11" s="111"/>
      <c r="AM11" s="114"/>
      <c r="AN11" s="115"/>
      <c r="AO11" s="118">
        <v>14</v>
      </c>
      <c r="AP11" s="116">
        <f>(VLOOKUP(AO11,multiple,2,FALSE))*$AP$5</f>
        <v>420.99999999999989</v>
      </c>
      <c r="AQ11" s="114"/>
      <c r="AR11" s="122"/>
      <c r="AS11" s="190">
        <v>14</v>
      </c>
      <c r="AT11" s="226">
        <v>0</v>
      </c>
      <c r="AU11" s="185"/>
      <c r="AV11" s="206"/>
      <c r="AW11" s="120"/>
      <c r="AX11" s="111"/>
      <c r="AY11" s="114"/>
      <c r="AZ11" s="115"/>
      <c r="BA11" s="120">
        <v>29</v>
      </c>
      <c r="BB11" s="111">
        <f>(VLOOKUP(BA11,multiple,2,FALSE))*$BB$5</f>
        <v>189.61999999999995</v>
      </c>
      <c r="BC11" s="114"/>
      <c r="BD11" s="115"/>
      <c r="BE11" s="190"/>
      <c r="BF11" s="226"/>
      <c r="BG11" s="185"/>
      <c r="BH11" s="206"/>
      <c r="BI11" s="70">
        <v>53</v>
      </c>
      <c r="BJ11" s="69">
        <v>0</v>
      </c>
      <c r="BK11" s="120"/>
      <c r="BL11" s="111"/>
      <c r="BM11" s="114"/>
      <c r="BN11" s="115"/>
      <c r="BO11" s="120">
        <v>13</v>
      </c>
      <c r="BP11" s="121">
        <v>0</v>
      </c>
      <c r="BQ11" s="126"/>
      <c r="BR11" s="125"/>
      <c r="BS11" s="120">
        <v>3</v>
      </c>
      <c r="BT11" s="111">
        <f>(VLOOKUP(BS11,multiple,2,FALSE))*BT$5</f>
        <v>385</v>
      </c>
      <c r="BU11" s="114"/>
      <c r="BV11" s="115"/>
      <c r="BW11" s="72">
        <v>30</v>
      </c>
      <c r="BX11" s="73">
        <f>(VLOOKUP(BW11,multiple,2,FALSE))*BX$5</f>
        <v>488.39999999999986</v>
      </c>
      <c r="BY11" s="120"/>
      <c r="BZ11" s="111"/>
      <c r="CA11" s="114"/>
      <c r="CB11" s="115"/>
      <c r="CC11" s="76">
        <v>82</v>
      </c>
      <c r="CD11" s="71">
        <v>0</v>
      </c>
      <c r="CE11" s="139">
        <v>8</v>
      </c>
      <c r="CF11" s="140">
        <f>(VLOOKUP(CE11,multiple,2,FALSE))*CF$5</f>
        <v>394</v>
      </c>
      <c r="CG11" s="128"/>
      <c r="CH11" s="125"/>
      <c r="CI11" s="139"/>
      <c r="CJ11" s="111"/>
      <c r="CK11" s="133"/>
      <c r="CL11" s="146"/>
      <c r="CM11" s="265">
        <v>11</v>
      </c>
      <c r="CN11" s="266">
        <f>(VLOOKUP(CM11,multiple,2,FALSE))*CN$5</f>
        <v>1201.75</v>
      </c>
      <c r="CO11" s="139"/>
      <c r="CP11" s="111"/>
      <c r="CQ11" s="133"/>
      <c r="CR11" s="146"/>
      <c r="CS11" s="190">
        <v>6</v>
      </c>
      <c r="CT11" s="239">
        <f>(VLOOKUP(CS11,multiple,2,FALSE))*$CT$5</f>
        <v>527.5</v>
      </c>
      <c r="CU11" s="185"/>
      <c r="CV11" s="146">
        <v>0</v>
      </c>
      <c r="CW11" s="190">
        <v>1</v>
      </c>
      <c r="CX11" s="239">
        <f>(VLOOKUP(CW11,multiple,2,FALSE))*CX$5</f>
        <v>1315</v>
      </c>
      <c r="CY11" s="185"/>
      <c r="CZ11" s="117"/>
      <c r="DA11" s="78">
        <f>LARGE((H11,AD11,AF11,J11,L11,Z11,AB11,N11,P11,R11,T11,V11,X11,AL11,AN11,AH11,AJ11,AP11,AR11,AT11,AV11,BB11,BD11,BF11,BH11,BJ11,BL11,BN11,AX11,AZ11,BP11,BR11,BT11,BV11,BX11,BZ11,CB11,CD11,CF11,CH11,CJ11,CL11,CN11,CP11,CR11,CT11,CV11,CX11,CZ11),1)+LARGE((H11,AD11:AF11,J11,L11,Z11,AB11,N11,P11,R11,T11,V11,X11,AL11,AN11,AH11,AJ11,AP11,AR11,AT11,AV11,BB11,BD11,BF11,BH11,BJ11,BL11,BN11,AX11,AZ11,BP11,BR11,BT11,BV11,BX11,BZ11,CB11,CD11,CF11,CH11,CJ11,CL11,CN11,CP11,CR11,CT11,CV11,CX11,CZ11),2)+LARGE((H11,AD11,AF11,J11,L11,Z11,AB11,N11,P11,R11,T11,V11,X11,AL11,AN11,AH11,AJ11,AP11,AR11,AT11,AV11,BB11,BD11,BF11,BH11,BJ11,BL11,BN11,AX11,AZ11,BP11,BR11,BT11,BV11,BX11,BZ11,CB11,CJ11,CL11,CD11,CF11,CH11,CP11,CN11,CR11,CT11,CV11,CX11,CZ11),3)+LARGE((H11,AD11,AF11,J11,L11,Z11,AB11,N11,P11,R11,T11,V11,X11,AL11,AN11,AH11,AJ11,AP11,AR11,AT11,AV11,BB11,BD11,BF11,BH11,BJ11,BL11,BN11,AX11,AZ11,BP11,BR11,BT11,BV11,BX11,BZ11,CB11,CD11,CF11,CH11,CJ11,CL11,CN11,CP11,CR11,CT11,CV11,CX11,CZ11),4)+LARGE((H11,AD11,AF11,J11,L11,Z11,AB11,N11,P11,R11,T11,V11,X11,AL11,AN11,AH11,AJ11,AP11,AR11,AT11,AV11,BB11,BD11,BF11,BH11,BJ11,BL11,BN11,AX11,AZ11,BP11,BR11,BT11,BV11,BX11,BZ11,CB11,CD11,CF11,CH11,CN11,CP11,CR11,CT11,CV11,CL11,CJ11,CX11,CZ11),5)</f>
        <v>3953.6499999999996</v>
      </c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</row>
    <row r="12" spans="1:209" s="2" customFormat="1" ht="15.75" customHeight="1" thickTop="1" thickBot="1" x14ac:dyDescent="0.3">
      <c r="A12" s="3"/>
      <c r="B12" s="80">
        <v>6</v>
      </c>
      <c r="C12" s="288" t="s">
        <v>209</v>
      </c>
      <c r="D12" s="291" t="s">
        <v>208</v>
      </c>
      <c r="E12" s="293">
        <v>2003</v>
      </c>
      <c r="F12" s="316" t="s">
        <v>74</v>
      </c>
      <c r="G12" s="325"/>
      <c r="H12" s="326"/>
      <c r="I12" s="118">
        <v>8</v>
      </c>
      <c r="J12" s="111">
        <f>(VLOOKUP(I12,UMM,2,FALSE))*$J$5</f>
        <v>76</v>
      </c>
      <c r="K12" s="114"/>
      <c r="L12" s="115"/>
      <c r="M12" s="109">
        <v>2</v>
      </c>
      <c r="N12" s="111">
        <f>(VLOOKUP(M12,UMM,2,FALSE))*$N$5</f>
        <v>97.75</v>
      </c>
      <c r="O12" s="112"/>
      <c r="P12" s="113"/>
      <c r="Q12" s="190">
        <v>7</v>
      </c>
      <c r="R12" s="226">
        <f>(VLOOKUP(Q12,multiple,2,FALSE))*$R$5</f>
        <v>74.25</v>
      </c>
      <c r="S12" s="185"/>
      <c r="T12" s="207">
        <v>0</v>
      </c>
      <c r="U12" s="109">
        <v>8</v>
      </c>
      <c r="V12" s="111">
        <f>(VLOOKUP(U12,multiple,2,FALSE))*$V$5</f>
        <v>208</v>
      </c>
      <c r="W12" s="112"/>
      <c r="X12" s="113"/>
      <c r="Y12" s="120">
        <v>3</v>
      </c>
      <c r="Z12" s="111">
        <f>(VLOOKUP(Y12,UMM,2,FALSE))*$Z$5</f>
        <v>231</v>
      </c>
      <c r="AA12" s="114"/>
      <c r="AB12" s="115"/>
      <c r="AC12" s="190">
        <v>5</v>
      </c>
      <c r="AD12" s="226">
        <f>(VLOOKUP(AC12,multiple,2,FALSE))*$AD$5</f>
        <v>101.75</v>
      </c>
      <c r="AE12" s="185"/>
      <c r="AF12" s="207"/>
      <c r="AG12" s="120">
        <v>19</v>
      </c>
      <c r="AH12" s="111">
        <v>0</v>
      </c>
      <c r="AI12" s="114"/>
      <c r="AJ12" s="115"/>
      <c r="AK12" s="120">
        <v>3</v>
      </c>
      <c r="AL12" s="111">
        <f>(VLOOKUP(AK12,UMM,2,FALSE))*$AL$5</f>
        <v>35</v>
      </c>
      <c r="AM12" s="114"/>
      <c r="AN12" s="115"/>
      <c r="AO12" s="118">
        <v>12</v>
      </c>
      <c r="AP12" s="116">
        <f>(VLOOKUP(AO12,multiple,2,FALSE))*$AP$5</f>
        <v>463.09999999999997</v>
      </c>
      <c r="AQ12" s="114"/>
      <c r="AR12" s="122"/>
      <c r="AS12" s="190">
        <v>3</v>
      </c>
      <c r="AT12" s="226">
        <f>(VLOOKUP(AS12,multiple,2,FALSE))*$AT$5</f>
        <v>497</v>
      </c>
      <c r="AU12" s="185"/>
      <c r="AV12" s="207"/>
      <c r="AW12" s="120"/>
      <c r="AX12" s="111"/>
      <c r="AY12" s="114"/>
      <c r="AZ12" s="115"/>
      <c r="BA12" s="120">
        <v>26</v>
      </c>
      <c r="BB12" s="111">
        <f>(VLOOKUP(BA12,multiple,2,FALSE))*$BB$5</f>
        <v>204.58999999999995</v>
      </c>
      <c r="BC12" s="114"/>
      <c r="BD12" s="115"/>
      <c r="BE12" s="190">
        <v>3</v>
      </c>
      <c r="BF12" s="226">
        <f>(VLOOKUP(BE12,multiple,2,FALSE))*$BF$5</f>
        <v>357</v>
      </c>
      <c r="BG12" s="185"/>
      <c r="BH12" s="207"/>
      <c r="BI12" s="70"/>
      <c r="BJ12" s="69"/>
      <c r="BK12" s="120">
        <v>2</v>
      </c>
      <c r="BL12" s="111">
        <f>(VLOOKUP(BK12,multiple,2,FALSE))*$BL$5</f>
        <v>114.75</v>
      </c>
      <c r="BM12" s="114"/>
      <c r="BN12" s="115"/>
      <c r="BO12" s="120">
        <v>6</v>
      </c>
      <c r="BP12" s="121">
        <f>(VLOOKUP(BO12,multiple,2,FALSE))*$BP$5</f>
        <v>380</v>
      </c>
      <c r="BQ12" s="126"/>
      <c r="BR12" s="125"/>
      <c r="BS12" s="120">
        <v>3</v>
      </c>
      <c r="BT12" s="111">
        <f>(VLOOKUP(BS12,multiple,2,FALSE))*BT$5</f>
        <v>385</v>
      </c>
      <c r="BU12" s="114"/>
      <c r="BV12" s="115"/>
      <c r="BW12" s="72">
        <v>17</v>
      </c>
      <c r="BX12" s="73">
        <f>(VLOOKUP(BW12,multiple,2,FALSE))*BX$5</f>
        <v>660</v>
      </c>
      <c r="BY12" s="120">
        <v>3</v>
      </c>
      <c r="BZ12" s="111">
        <f>(VLOOKUP(BY12,multiple,2,FALSE))*BZ$5</f>
        <v>227.5</v>
      </c>
      <c r="CA12" s="114"/>
      <c r="CB12" s="115"/>
      <c r="CC12" s="76"/>
      <c r="CD12" s="71"/>
      <c r="CE12" s="139">
        <v>3</v>
      </c>
      <c r="CF12" s="140">
        <f>(VLOOKUP(CE12,multiple,2,FALSE))*CF$5</f>
        <v>689.5</v>
      </c>
      <c r="CG12" s="128"/>
      <c r="CH12" s="125"/>
      <c r="CI12" s="139"/>
      <c r="CJ12" s="111"/>
      <c r="CK12" s="133"/>
      <c r="CL12" s="134"/>
      <c r="CM12" s="265"/>
      <c r="CN12" s="266"/>
      <c r="CO12" s="139"/>
      <c r="CP12" s="111"/>
      <c r="CQ12" s="133"/>
      <c r="CR12" s="134"/>
      <c r="CS12" s="190">
        <v>2</v>
      </c>
      <c r="CT12" s="239">
        <f>(VLOOKUP(CS12,multiple,2,FALSE))*$CT$5</f>
        <v>896.75</v>
      </c>
      <c r="CU12" s="185"/>
      <c r="CV12" s="146">
        <v>0</v>
      </c>
      <c r="CW12" s="190">
        <v>2</v>
      </c>
      <c r="CX12" s="111">
        <f>(VLOOKUP(CW12,multiple,2,FALSE))*CX$5</f>
        <v>1117.75</v>
      </c>
      <c r="CY12" s="310"/>
      <c r="CZ12" s="146">
        <v>0</v>
      </c>
      <c r="DA12" s="78">
        <f>LARGE((H12,AD12,AF12,J12,L12,Z12,AB12,N12,P12,R12,T12,V12,X12,AL12,AN12,AH12,AJ12,AP12,AR12,AT12,AV12,BB12,BD12,BF12,BH12,BJ12,BL12,BN12,AX12,AZ12,BP12,BR12,BT12,BV12,BX12,BZ12,CB12,CD12,CF12,CH12,CJ12,CL12,CN12,CP12,CR12,CT12,CV12,CX12,CZ12),1)+LARGE((H12,AD12:AF12,J12,L12,Z12,AB12,N12,P12,R12,T12,V12,X12,AL12,AN12,AH12,AJ12,AP12,AR12,AT12,AV12,BB12,BD12,BF12,BH12,BJ12,BL12,BN12,AX12,AZ12,BP12,BR12,BT12,BV12,BX12,BZ12,CB12,CD12,CF12,CH12,CJ12,CL12,CN12,CP12,CR12,CT12,CV12,CX12,CZ12),2)+LARGE((H12,AD12,AF12,J12,L12,Z12,AB12,N12,P12,R12,T12,V12,X12,AL12,AN12,AH12,AJ12,AP12,AR12,AT12,AV12,BB12,BD12,BF12,BH12,BJ12,BL12,BN12,AX12,AZ12,BP12,BR12,BT12,BV12,BX12,BZ12,CB12,CJ12,CL12,CD12,CF12,CH12,CP12,CN12,CR12,CT12,CV12,CX12,CZ12),3)+LARGE((H12,AD12,AF12,J12,L12,Z12,AB12,N12,P12,R12,T12,V12,X12,AL12,AN12,AH12,AJ12,AP12,AR12,AT12,AV12,BB12,BD12,BF12,BH12,BJ12,BL12,BN12,AX12,AZ12,BP12,BR12,BT12,BV12,BX12,BZ12,CB12,CD12,CF12,CH12,CJ12,CL12,CN12,CP12,CR12,CT12,CV12,CX12,CZ12),4)+LARGE((H12,AD12,AF12,J12,L12,Z12,AB12,N12,P12,R12,T12,V12,X12,AL12,AN12,AH12,AJ12,AP12,AR12,AT12,AV12,BB12,BD12,BF12,BH12,BJ12,BL12,BN12,AX12,AZ12,BP12,BR12,BT12,BV12,BX12,BZ12,CB12,CD12,CF12,CH12,CN12,CP12,CR12,CT12,CV12,CL12,CJ12,CX12,CZ12),5)</f>
        <v>3861</v>
      </c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</row>
    <row r="13" spans="1:209" s="2" customFormat="1" ht="15.75" customHeight="1" thickTop="1" thickBot="1" x14ac:dyDescent="0.3">
      <c r="A13" s="3"/>
      <c r="B13" s="80">
        <v>7</v>
      </c>
      <c r="C13" s="97" t="s">
        <v>70</v>
      </c>
      <c r="D13" s="92" t="s">
        <v>128</v>
      </c>
      <c r="E13" s="93">
        <v>2004</v>
      </c>
      <c r="F13" s="95" t="s">
        <v>73</v>
      </c>
      <c r="G13" s="317">
        <v>27</v>
      </c>
      <c r="H13" s="327">
        <f>(VLOOKUP(G13,UMM,2,FALSE))*$H$5</f>
        <v>437.59999999999991</v>
      </c>
      <c r="I13" s="118"/>
      <c r="J13" s="111"/>
      <c r="K13" s="114"/>
      <c r="L13" s="115"/>
      <c r="M13" s="109"/>
      <c r="N13" s="110"/>
      <c r="O13" s="112"/>
      <c r="P13" s="113"/>
      <c r="Q13" s="190"/>
      <c r="R13" s="226"/>
      <c r="S13" s="185"/>
      <c r="T13" s="207"/>
      <c r="U13" s="109"/>
      <c r="V13" s="110"/>
      <c r="W13" s="112"/>
      <c r="X13" s="113"/>
      <c r="Y13" s="118"/>
      <c r="Z13" s="111"/>
      <c r="AA13" s="114">
        <v>3</v>
      </c>
      <c r="AB13" s="115">
        <f>(VLOOKUP(AA13,multiple,2,FALSE))*$AB$5</f>
        <v>241.5</v>
      </c>
      <c r="AC13" s="190"/>
      <c r="AD13" s="226"/>
      <c r="AE13" s="185"/>
      <c r="AF13" s="206"/>
      <c r="AG13" s="118"/>
      <c r="AH13" s="111"/>
      <c r="AI13" s="114">
        <v>3</v>
      </c>
      <c r="AJ13" s="115">
        <f>(VLOOKUP(AI13,UMM,2,FALSE))*$AJ$5</f>
        <v>378</v>
      </c>
      <c r="AK13" s="120"/>
      <c r="AL13" s="111"/>
      <c r="AM13" s="114"/>
      <c r="AN13" s="115"/>
      <c r="AO13" s="118">
        <v>3</v>
      </c>
      <c r="AP13" s="116">
        <f>(VLOOKUP(AO13,multiple,2,FALSE))*$AP$5</f>
        <v>1473.5</v>
      </c>
      <c r="AQ13" s="114"/>
      <c r="AR13" s="122"/>
      <c r="AS13" s="190"/>
      <c r="AT13" s="226"/>
      <c r="AU13" s="185"/>
      <c r="AV13" s="206"/>
      <c r="AW13" s="120"/>
      <c r="AX13" s="111"/>
      <c r="AY13" s="114"/>
      <c r="AZ13" s="115"/>
      <c r="BA13" s="120"/>
      <c r="BB13" s="111"/>
      <c r="BC13" s="114">
        <v>5</v>
      </c>
      <c r="BD13" s="115">
        <f>(VLOOKUP(BC13,multiple,2,FALSE))*$BD$5</f>
        <v>726</v>
      </c>
      <c r="BE13" s="190"/>
      <c r="BF13" s="226"/>
      <c r="BG13" s="185"/>
      <c r="BH13" s="206"/>
      <c r="BI13" s="70">
        <v>20</v>
      </c>
      <c r="BJ13" s="69">
        <f>(VLOOKUP(BI13,multiple,2,FALSE))*$BJ$5</f>
        <v>504.78</v>
      </c>
      <c r="BK13" s="120"/>
      <c r="BL13" s="111"/>
      <c r="BM13" s="114"/>
      <c r="BN13" s="115"/>
      <c r="BO13" s="120"/>
      <c r="BP13" s="121"/>
      <c r="BQ13" s="126">
        <v>2</v>
      </c>
      <c r="BR13" s="125">
        <f>(VLOOKUP(BQ13,multiple,2,FALSE))*$BR$5</f>
        <v>378.25</v>
      </c>
      <c r="BS13" s="120"/>
      <c r="BT13" s="111"/>
      <c r="BU13" s="114">
        <v>2</v>
      </c>
      <c r="BV13" s="115">
        <f>(VLOOKUP(BU13,multiple,2,FALSE))*BV$5</f>
        <v>535.5</v>
      </c>
      <c r="BW13" s="72">
        <v>25</v>
      </c>
      <c r="BX13" s="69">
        <f>(VLOOKUP(BW13,multiple,2,FALSE))*BX$5</f>
        <v>554.39999999999986</v>
      </c>
      <c r="BY13" s="120"/>
      <c r="BZ13" s="111"/>
      <c r="CA13" s="114"/>
      <c r="CB13" s="115"/>
      <c r="CC13" s="76">
        <v>133</v>
      </c>
      <c r="CD13" s="71">
        <v>0</v>
      </c>
      <c r="CE13" s="139"/>
      <c r="CF13" s="111"/>
      <c r="CG13" s="128">
        <v>12</v>
      </c>
      <c r="CH13" s="125">
        <f>(VLOOKUP(CG13,multiple,2,FALSE))*$CH$5</f>
        <v>208.99999999999997</v>
      </c>
      <c r="CI13" s="139"/>
      <c r="CJ13" s="111"/>
      <c r="CK13" s="133"/>
      <c r="CL13" s="134"/>
      <c r="CM13" s="265">
        <v>28</v>
      </c>
      <c r="CN13" s="266">
        <f>(VLOOKUP(CM13,multiple,2,FALSE))*CN$5</f>
        <v>407.5499999999999</v>
      </c>
      <c r="CO13" s="139"/>
      <c r="CP13" s="111"/>
      <c r="CQ13" s="133"/>
      <c r="CR13" s="134"/>
      <c r="CS13" s="190"/>
      <c r="CT13" s="239"/>
      <c r="CU13" s="185"/>
      <c r="CV13" s="146">
        <v>0</v>
      </c>
      <c r="CW13" s="154"/>
      <c r="CX13" s="149">
        <v>0</v>
      </c>
      <c r="CY13" s="185">
        <v>2</v>
      </c>
      <c r="CZ13" s="134">
        <f>(VLOOKUP(CY13,multiple,2,FALSE))*$CZ$5</f>
        <v>569.5</v>
      </c>
      <c r="DA13" s="78">
        <f>LARGE((H13,AD13,AF13,J13,L13,Z13,AB13,N13,P13,R13,T13,V13,X13,AL13,AN13,AH13,AJ13,AP13,AR13,AT13,AV13,BB13,BD13,BF13,BH13,BJ13,BL13,BN13,AX13,AZ13,BP13,BR13,BT13,BV13,BX13,BZ13,CB13,CD13,CF13,CH13,CJ13,CL13,CN13,CP13,CR13,CT13,CV13,CX13,CZ13),1)+LARGE((H13,AD13:AF13,J13,L13,Z13,AB13,N13,P13,R13,T13,V13,X13,AL13,AN13,AH13,AJ13,AP13,AR13,AT13,AV13,BB13,BD13,BF13,BH13,BJ13,BL13,BN13,AX13,AZ13,BP13,BR13,BT13,BV13,BX13,BZ13,CB13,CD13,CF13,CH13,CJ13,CL13,CN13,CP13,CR13,CT13,CV13,CX13,CZ13),2)+LARGE((H13,AD13,AF13,J13,L13,Z13,AB13,N13,P13,R13,T13,V13,X13,AL13,AN13,AH13,AJ13,AP13,AR13,AT13,AV13,BB13,BD13,BF13,BH13,BJ13,BL13,BN13,AX13,AZ13,BP13,BR13,BT13,BV13,BX13,BZ13,CB13,CJ13,CL13,CD13,CF13,CH13,CP13,CN13,CR13,CT13,CV13,CX13,CZ13),3)+LARGE((H13,AD13,AF13,J13,L13,Z13,AB13,N13,P13,R13,T13,V13,X13,AL13,AN13,AH13,AJ13,AP13,AR13,AT13,AV13,BB13,BD13,BF13,BH13,BJ13,BL13,BN13,AX13,AZ13,BP13,BR13,BT13,BV13,BX13,BZ13,CB13,CD13,CF13,CH13,CJ13,CL13,CN13,CP13,CR13,CT13,CV13,CX13,CZ13),4)+LARGE((H13,AD13,AF13,J13,L13,Z13,AB13,N13,P13,R13,T13,V13,X13,AL13,AN13,AH13,AJ13,AP13,AR13,AT13,AV13,BB13,BD13,BF13,BH13,BJ13,BL13,BN13,AX13,AZ13,BP13,BR13,BT13,BV13,BX13,BZ13,CB13,CD13,CF13,CH13,CN13,CP13,CR13,CT13,CV13,CL13,CJ13,CX13,CZ13),5)</f>
        <v>3858.8999999999996</v>
      </c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</row>
    <row r="14" spans="1:209" s="2" customFormat="1" ht="15.75" customHeight="1" thickTop="1" thickBot="1" x14ac:dyDescent="0.3">
      <c r="A14" s="3"/>
      <c r="B14" s="80">
        <v>8</v>
      </c>
      <c r="C14" s="289" t="s">
        <v>79</v>
      </c>
      <c r="D14" s="292" t="s">
        <v>80</v>
      </c>
      <c r="E14" s="294">
        <v>2003</v>
      </c>
      <c r="F14" s="295" t="s">
        <v>39</v>
      </c>
      <c r="G14" s="319">
        <v>29</v>
      </c>
      <c r="H14" s="327">
        <f>(VLOOKUP(G14,UMM,2,FALSE))*$H$5</f>
        <v>415.71999999999986</v>
      </c>
      <c r="I14" s="118"/>
      <c r="J14" s="111"/>
      <c r="K14" s="114"/>
      <c r="L14" s="115"/>
      <c r="M14" s="109"/>
      <c r="N14" s="110"/>
      <c r="O14" s="112"/>
      <c r="P14" s="113"/>
      <c r="Q14" s="190"/>
      <c r="R14" s="226"/>
      <c r="S14" s="185"/>
      <c r="T14" s="122"/>
      <c r="U14" s="109"/>
      <c r="V14" s="110"/>
      <c r="W14" s="112"/>
      <c r="X14" s="113"/>
      <c r="Y14" s="120"/>
      <c r="Z14" s="111"/>
      <c r="AA14" s="114">
        <v>20</v>
      </c>
      <c r="AB14" s="115">
        <v>0</v>
      </c>
      <c r="AC14" s="190"/>
      <c r="AD14" s="226"/>
      <c r="AE14" s="185"/>
      <c r="AF14" s="122"/>
      <c r="AG14" s="120"/>
      <c r="AH14" s="111"/>
      <c r="AI14" s="114"/>
      <c r="AJ14" s="115"/>
      <c r="AK14" s="120"/>
      <c r="AL14" s="111"/>
      <c r="AM14" s="114"/>
      <c r="AN14" s="115"/>
      <c r="AO14" s="118">
        <v>13</v>
      </c>
      <c r="AP14" s="116">
        <f>(VLOOKUP(AO14,multiple,2,FALSE))*$AP$5</f>
        <v>442.0499999999999</v>
      </c>
      <c r="AQ14" s="114"/>
      <c r="AR14" s="122"/>
      <c r="AS14" s="190">
        <v>1</v>
      </c>
      <c r="AT14" s="226">
        <f>(VLOOKUP(AS14,multiple,2,FALSE))*$AT$5</f>
        <v>710</v>
      </c>
      <c r="AU14" s="185"/>
      <c r="AV14" s="122"/>
      <c r="AW14" s="120"/>
      <c r="AX14" s="111"/>
      <c r="AY14" s="114"/>
      <c r="AZ14" s="115"/>
      <c r="BA14" s="244">
        <v>3</v>
      </c>
      <c r="BB14" s="245">
        <f>(VLOOKUP(BA14,multiple,2,FALSE))*$BB$5</f>
        <v>1746.5</v>
      </c>
      <c r="BC14" s="114"/>
      <c r="BD14" s="115"/>
      <c r="BE14" s="190"/>
      <c r="BF14" s="226"/>
      <c r="BG14" s="185"/>
      <c r="BH14" s="194"/>
      <c r="BI14" s="70"/>
      <c r="BJ14" s="69"/>
      <c r="BK14" s="120"/>
      <c r="BL14" s="111"/>
      <c r="BM14" s="114"/>
      <c r="BN14" s="115"/>
      <c r="BO14" s="120"/>
      <c r="BP14" s="121"/>
      <c r="BQ14" s="124"/>
      <c r="BR14" s="125"/>
      <c r="BS14" s="120"/>
      <c r="BT14" s="111"/>
      <c r="BU14" s="114"/>
      <c r="BV14" s="115"/>
      <c r="BW14" s="72">
        <v>47</v>
      </c>
      <c r="BX14" s="73">
        <v>0</v>
      </c>
      <c r="BY14" s="120"/>
      <c r="BZ14" s="111"/>
      <c r="CA14" s="114"/>
      <c r="CB14" s="115"/>
      <c r="CC14" s="76"/>
      <c r="CD14" s="71"/>
      <c r="CE14" s="139"/>
      <c r="CF14" s="140"/>
      <c r="CG14" s="128"/>
      <c r="CH14" s="125"/>
      <c r="CI14" s="139"/>
      <c r="CJ14" s="111"/>
      <c r="CK14" s="133"/>
      <c r="CL14" s="134"/>
      <c r="CM14" s="265"/>
      <c r="CN14" s="266"/>
      <c r="CO14" s="139"/>
      <c r="CP14" s="111"/>
      <c r="CQ14" s="133"/>
      <c r="CR14" s="134"/>
      <c r="CS14" s="190"/>
      <c r="CT14" s="239"/>
      <c r="CU14" s="185"/>
      <c r="CV14" s="148"/>
      <c r="CW14" s="190">
        <v>9</v>
      </c>
      <c r="CX14" s="111">
        <f>(VLOOKUP(CW14,multiple,2,FALSE))*CX$5</f>
        <v>328.75</v>
      </c>
      <c r="CY14" s="185"/>
      <c r="CZ14" s="115"/>
      <c r="DA14" s="78">
        <f>LARGE((H14,AD14,AF14,J14,L14,Z14,AB14,N14,P14,R14,T14,V14,X14,AL14,AN14,AH14,AJ14,AP14,AR14,AT14,AV14,BB14,BD14,BF14,BH14,BJ14,BL14,BN14,AX14,AZ14,BP14,BR14,BT14,BV14,BX14,BZ14,CB14,CD14,CF14,CH14,CJ14,CL14,CN14,CP14,CR14,CT14,CV14,CX14,CZ14),1)+LARGE((H14,AD14:AF14,J14,L14,Z14,AB14,N14,P14,R14,T14,V14,X14,AL14,AN14,AH14,AJ14,AP14,AR14,AT14,AV14,BB14,BD14,BF14,BH14,BJ14,BL14,BN14,AX14,AZ14,BP14,BR14,BT14,BV14,BX14,BZ14,CB14,CD14,CF14,CH14,CJ14,CL14,CN14,CP14,CR14,CT14,CV14,CX14,CZ14),2)+LARGE((H14,AD14,AF14,J14,L14,Z14,AB14,N14,P14,R14,T14,V14,X14,AL14,AN14,AH14,AJ14,AP14,AR14,AT14,AV14,BB14,BD14,BF14,BH14,BJ14,BL14,BN14,AX14,AZ14,BP14,BR14,BT14,BV14,BX14,BZ14,CB14,CJ14,CL14,CD14,CF14,CH14,CP14,CN14,CR14,CT14,CV14,CX14,CZ14),3)+LARGE((H14,AD14,AF14,J14,L14,Z14,AB14,N14,P14,R14,T14,V14,X14,AL14,AN14,AH14,AJ14,AP14,AR14,AT14,AV14,BB14,BD14,BF14,BH14,BJ14,BL14,BN14,AX14,AZ14,BP14,BR14,BT14,BV14,BX14,BZ14,CB14,CD14,CF14,CH14,CJ14,CL14,CN14,CP14,CR14,CT14,CV14,CX14,CZ14),4)+LARGE((H14,AD14,AF14,J14,L14,Z14,AB14,N14,P14,R14,T14,V14,X14,AL14,AN14,AH14,AJ14,AP14,AR14,AT14,AV14,BB14,BD14,BF14,BH14,BJ14,BL14,BN14,AX14,AZ14,BP14,BR14,BT14,BV14,BX14,BZ14,CB14,CD14,CF14,CH14,CN14,CP14,CR14,CT14,CV14,CL14,CJ14,CX14,CZ14),5)</f>
        <v>3643.0199999999995</v>
      </c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</row>
    <row r="15" spans="1:209" s="2" customFormat="1" ht="15.75" customHeight="1" thickTop="1" thickBot="1" x14ac:dyDescent="0.3">
      <c r="A15" s="3"/>
      <c r="B15" s="80">
        <v>9</v>
      </c>
      <c r="C15" s="105" t="s">
        <v>91</v>
      </c>
      <c r="D15" s="106" t="s">
        <v>57</v>
      </c>
      <c r="E15" s="107">
        <v>2004</v>
      </c>
      <c r="F15" s="108" t="s">
        <v>40</v>
      </c>
      <c r="G15" s="319"/>
      <c r="H15" s="326"/>
      <c r="I15" s="118"/>
      <c r="J15" s="111"/>
      <c r="K15" s="114">
        <v>2</v>
      </c>
      <c r="L15" s="115">
        <f>(VLOOKUP(K15,UMM,2,FALSE))*$L$5</f>
        <v>276.25</v>
      </c>
      <c r="M15" s="109"/>
      <c r="N15" s="110"/>
      <c r="O15" s="112">
        <v>1</v>
      </c>
      <c r="P15" s="113">
        <f>(VLOOKUP(O15,UMM,2,FALSE))*$P$5</f>
        <v>85</v>
      </c>
      <c r="Q15" s="215"/>
      <c r="R15" s="243"/>
      <c r="S15" s="188"/>
      <c r="T15" s="296"/>
      <c r="U15" s="109"/>
      <c r="V15" s="110"/>
      <c r="W15" s="112"/>
      <c r="X15" s="113"/>
      <c r="Y15" s="120"/>
      <c r="Z15" s="111"/>
      <c r="AA15" s="114"/>
      <c r="AB15" s="115"/>
      <c r="AC15" s="215"/>
      <c r="AD15" s="243"/>
      <c r="AE15" s="188"/>
      <c r="AF15" s="296"/>
      <c r="AG15" s="120"/>
      <c r="AH15" s="111"/>
      <c r="AI15" s="114">
        <v>5</v>
      </c>
      <c r="AJ15" s="115">
        <f>(VLOOKUP(AI15,UMM,2,FALSE))*$AJ$5</f>
        <v>297</v>
      </c>
      <c r="AK15" s="120"/>
      <c r="AL15" s="111"/>
      <c r="AM15" s="114">
        <v>3</v>
      </c>
      <c r="AN15" s="115">
        <f>(VLOOKUP(AM15,multiple,2,FALSE))*$AN$5</f>
        <v>269.5</v>
      </c>
      <c r="AO15" s="118">
        <v>7</v>
      </c>
      <c r="AP15" s="116">
        <f>(VLOOKUP(AO15,multiple,2,FALSE))*$AP$5</f>
        <v>947.25</v>
      </c>
      <c r="AQ15" s="114"/>
      <c r="AR15" s="122"/>
      <c r="AS15" s="215"/>
      <c r="AT15" s="243"/>
      <c r="AU15" s="188"/>
      <c r="AV15" s="194"/>
      <c r="AW15" s="120"/>
      <c r="AX15" s="111"/>
      <c r="AY15" s="114"/>
      <c r="AZ15" s="115"/>
      <c r="BA15" s="120"/>
      <c r="BB15" s="111"/>
      <c r="BC15" s="114">
        <v>12</v>
      </c>
      <c r="BD15" s="115">
        <f>(VLOOKUP(BC15,multiple,2,FALSE))*$BD$5</f>
        <v>290.39999999999998</v>
      </c>
      <c r="BE15" s="215">
        <v>2</v>
      </c>
      <c r="BF15" s="226">
        <f>(VLOOKUP(BE15,multiple,2,FALSE))*$BF$5</f>
        <v>433.5</v>
      </c>
      <c r="BG15" s="188"/>
      <c r="BH15" s="194"/>
      <c r="BI15" s="70"/>
      <c r="BJ15" s="69"/>
      <c r="BK15" s="120"/>
      <c r="BL15" s="121"/>
      <c r="BM15" s="114">
        <v>1</v>
      </c>
      <c r="BN15" s="115">
        <f>(VLOOKUP(BM15,multiple,2,FALSE))*$BN$5</f>
        <v>240</v>
      </c>
      <c r="BO15" s="120"/>
      <c r="BP15" s="121"/>
      <c r="BQ15" s="124"/>
      <c r="BR15" s="125"/>
      <c r="BS15" s="120"/>
      <c r="BT15" s="111"/>
      <c r="BU15" s="114"/>
      <c r="BV15" s="115"/>
      <c r="BW15" s="72"/>
      <c r="BX15" s="69"/>
      <c r="BY15" s="120"/>
      <c r="BZ15" s="111"/>
      <c r="CA15" s="114">
        <v>2</v>
      </c>
      <c r="CB15" s="115">
        <f>(VLOOKUP(CA15,multiple,2,FALSE))*CB$5</f>
        <v>161.5</v>
      </c>
      <c r="CC15" s="76"/>
      <c r="CD15" s="71"/>
      <c r="CE15" s="139"/>
      <c r="CF15" s="111"/>
      <c r="CG15" s="128">
        <v>3</v>
      </c>
      <c r="CH15" s="125">
        <f>(VLOOKUP(CG15,multiple,2,FALSE))*$CH$5</f>
        <v>665</v>
      </c>
      <c r="CI15" s="139"/>
      <c r="CJ15" s="220"/>
      <c r="CK15" s="135"/>
      <c r="CL15" s="202"/>
      <c r="CM15" s="265"/>
      <c r="CN15" s="266"/>
      <c r="CO15" s="139"/>
      <c r="CP15" s="220"/>
      <c r="CQ15" s="135">
        <v>2</v>
      </c>
      <c r="CR15" s="202">
        <f>(VLOOKUP(CQ15,multiple,2,FALSE))*$CR$5</f>
        <v>233.75</v>
      </c>
      <c r="CS15" s="215"/>
      <c r="CT15" s="111"/>
      <c r="CU15" s="188"/>
      <c r="CV15" s="147"/>
      <c r="CW15" s="155"/>
      <c r="CX15" s="111"/>
      <c r="CY15" s="188">
        <v>1</v>
      </c>
      <c r="CZ15" s="202">
        <f>(VLOOKUP(CY15,multiple,2,FALSE))*$CZ$5</f>
        <v>670</v>
      </c>
      <c r="DA15" s="78">
        <f>LARGE((H15,AD15,AF15,J15,L15,Z15,AB15,N15,P15,R15,T15,V15,X15,AL15,AN15,AH15,AJ15,AP15,AR15,AT15,AV15,BB15,BD15,BF15,BH15,BJ15,BL15,BN15,AX15,AZ15,BP15,BR15,BT15,BV15,BX15,BZ15,CB15,CD15,CF15,CH15,CJ15,CL15,CN15,CP15,CR15,CT15,CV15,CX15,CZ15),1)+LARGE((H15,AD15:AF15,J15,L15,Z15,AB15,N15,P15,R15,T15,V15,X15,AL15,AN15,AH15,AJ15,AP15,AR15,AT15,AV15,BB15,BD15,BF15,BH15,BJ15,BL15,BN15,AX15,AZ15,BP15,BR15,BT15,BV15,BX15,BZ15,CB15,CD15,CF15,CH15,CJ15,CL15,CN15,CP15,CR15,CT15,CV15,CX15,CZ15),2)+LARGE((H15,AD15,AF15,J15,L15,Z15,AB15,N15,P15,R15,T15,V15,X15,AL15,AN15,AH15,AJ15,AP15,AR15,AT15,AV15,BB15,BD15,BF15,BH15,BJ15,BL15,BN15,AX15,AZ15,BP15,BR15,BT15,BV15,BX15,BZ15,CB15,CJ15,CL15,CD15,CF15,CH15,CP15,CN15,CR15,CT15,CV15,CX15,CZ15),3)+LARGE((H15,AD15,AF15,J15,L15,Z15,AB15,N15,P15,R15,T15,V15,X15,AL15,AN15,AH15,AJ15,AP15,AR15,AT15,AV15,BB15,BD15,BF15,BH15,BJ15,BL15,BN15,AX15,AZ15,BP15,BR15,BT15,BV15,BX15,BZ15,CB15,CD15,CF15,CH15,CJ15,CL15,CN15,CP15,CR15,CT15,CV15,CX15,CZ15),4)+LARGE((H15,AD15,AF15,J15,L15,Z15,AB15,N15,P15,R15,T15,V15,X15,AL15,AN15,AH15,AJ15,AP15,AR15,AT15,AV15,BB15,BD15,BF15,BH15,BJ15,BL15,BN15,AX15,AZ15,BP15,BR15,BT15,BV15,BX15,BZ15,CB15,CD15,CF15,CH15,CN15,CP15,CR15,CT15,CV15,CL15,CJ15,CX15,CZ15),5)</f>
        <v>3012.75</v>
      </c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</row>
    <row r="16" spans="1:209" s="2" customFormat="1" ht="15.75" customHeight="1" thickTop="1" thickBot="1" x14ac:dyDescent="0.3">
      <c r="A16" s="3"/>
      <c r="B16" s="80">
        <v>10</v>
      </c>
      <c r="C16" s="99" t="s">
        <v>71</v>
      </c>
      <c r="D16" s="100" t="s">
        <v>35</v>
      </c>
      <c r="E16" s="101">
        <v>2003</v>
      </c>
      <c r="F16" s="102" t="s">
        <v>142</v>
      </c>
      <c r="G16" s="319">
        <v>22</v>
      </c>
      <c r="H16" s="328">
        <f>(VLOOKUP(G16,UMM,2,FALSE))*$H$5</f>
        <v>492.29999999999995</v>
      </c>
      <c r="I16" s="120">
        <v>1</v>
      </c>
      <c r="J16" s="111">
        <f>(VLOOKUP(I16,UMM,2,FALSE))*$J$5</f>
        <v>190</v>
      </c>
      <c r="K16" s="114"/>
      <c r="L16" s="115"/>
      <c r="M16" s="109">
        <v>1</v>
      </c>
      <c r="N16" s="111">
        <f>(VLOOKUP(M16,UMM,2,FALSE))*$N$5</f>
        <v>115</v>
      </c>
      <c r="O16" s="112"/>
      <c r="P16" s="113"/>
      <c r="Q16" s="191"/>
      <c r="R16" s="203"/>
      <c r="S16" s="186"/>
      <c r="T16" s="227"/>
      <c r="U16" s="109">
        <v>7</v>
      </c>
      <c r="V16" s="111">
        <f>(VLOOKUP(U16,multiple,2,FALSE))*$V$5</f>
        <v>234</v>
      </c>
      <c r="W16" s="112"/>
      <c r="X16" s="113"/>
      <c r="Y16" s="120"/>
      <c r="Z16" s="111"/>
      <c r="AA16" s="114"/>
      <c r="AB16" s="115"/>
      <c r="AC16" s="191">
        <v>1</v>
      </c>
      <c r="AD16" s="203">
        <f>(VLOOKUP(AC16,multiple,2,FALSE))*$AD$5</f>
        <v>185</v>
      </c>
      <c r="AE16" s="186"/>
      <c r="AF16" s="227"/>
      <c r="AG16" s="120"/>
      <c r="AH16" s="111"/>
      <c r="AI16" s="114"/>
      <c r="AJ16" s="115"/>
      <c r="AK16" s="120"/>
      <c r="AL16" s="111"/>
      <c r="AM16" s="114"/>
      <c r="AN16" s="115"/>
      <c r="AO16" s="118">
        <v>23</v>
      </c>
      <c r="AP16" s="116">
        <f>(VLOOKUP(AO16,multiple,2,FALSE))*$AP$5</f>
        <v>185.23999999999998</v>
      </c>
      <c r="AQ16" s="114"/>
      <c r="AR16" s="122"/>
      <c r="AS16" s="191">
        <v>3</v>
      </c>
      <c r="AT16" s="203">
        <f>(VLOOKUP(AS16,multiple,2,FALSE))*$AT$5</f>
        <v>497</v>
      </c>
      <c r="AU16" s="186"/>
      <c r="AV16" s="227"/>
      <c r="AW16" s="120"/>
      <c r="AX16" s="111"/>
      <c r="AY16" s="114"/>
      <c r="AZ16" s="115"/>
      <c r="BA16" s="120">
        <v>19</v>
      </c>
      <c r="BB16" s="111">
        <f>(VLOOKUP(BA16,multiple,2,FALSE))*$BB$5</f>
        <v>239.51999999999998</v>
      </c>
      <c r="BC16" s="114"/>
      <c r="BD16" s="115"/>
      <c r="BE16" s="191">
        <v>5</v>
      </c>
      <c r="BF16" s="226">
        <f>(VLOOKUP(BE16,multiple,2,FALSE))*$BF$5</f>
        <v>280.5</v>
      </c>
      <c r="BG16" s="186"/>
      <c r="BH16" s="227"/>
      <c r="BI16" s="70">
        <v>37</v>
      </c>
      <c r="BJ16" s="69">
        <v>0</v>
      </c>
      <c r="BK16" s="120">
        <v>3</v>
      </c>
      <c r="BL16" s="111">
        <f>(VLOOKUP(BK16,multiple,2,FALSE))*$BL$5</f>
        <v>94.5</v>
      </c>
      <c r="BM16" s="114"/>
      <c r="BN16" s="115"/>
      <c r="BO16" s="120">
        <v>5</v>
      </c>
      <c r="BP16" s="121">
        <f>(VLOOKUP(BO16,multiple,2,FALSE))*$BP$5</f>
        <v>418</v>
      </c>
      <c r="BQ16" s="124"/>
      <c r="BR16" s="117"/>
      <c r="BS16" s="120">
        <v>9</v>
      </c>
      <c r="BT16" s="111">
        <f>(VLOOKUP(BS16,multiple,2,FALSE))*BT$5</f>
        <v>137.5</v>
      </c>
      <c r="BU16" s="114"/>
      <c r="BV16" s="115"/>
      <c r="BW16" s="72">
        <v>50</v>
      </c>
      <c r="BX16" s="73">
        <v>0</v>
      </c>
      <c r="BY16" s="120">
        <v>3</v>
      </c>
      <c r="BZ16" s="111">
        <f>(VLOOKUP(BY16,multiple,2,FALSE))*BZ$5</f>
        <v>227.5</v>
      </c>
      <c r="CA16" s="114"/>
      <c r="CB16" s="115"/>
      <c r="CC16" s="76">
        <v>58</v>
      </c>
      <c r="CD16" s="71">
        <v>0</v>
      </c>
      <c r="CE16" s="139">
        <v>7</v>
      </c>
      <c r="CF16" s="111">
        <f>(VLOOKUP(CE16,multiple,2,FALSE))*CF$5</f>
        <v>443.25</v>
      </c>
      <c r="CG16" s="128"/>
      <c r="CH16" s="125"/>
      <c r="CI16" s="139"/>
      <c r="CJ16" s="219"/>
      <c r="CK16" s="136"/>
      <c r="CL16" s="132"/>
      <c r="CM16" s="265">
        <v>25</v>
      </c>
      <c r="CN16" s="266">
        <f>(VLOOKUP(CM16,multiple,2,FALSE))*CN$5</f>
        <v>438.89999999999992</v>
      </c>
      <c r="CO16" s="139">
        <v>3</v>
      </c>
      <c r="CP16" s="281">
        <f>(VLOOKUP(CO16,multiple,2,FALSE))*$CP$5</f>
        <v>108.5</v>
      </c>
      <c r="CQ16" s="136"/>
      <c r="CR16" s="132"/>
      <c r="CS16" s="191">
        <v>1</v>
      </c>
      <c r="CT16" s="281">
        <f>(VLOOKUP(CS16,multiple,2,FALSE))*$CT$5</f>
        <v>1055</v>
      </c>
      <c r="CU16" s="186"/>
      <c r="CV16" s="144"/>
      <c r="CW16" s="191">
        <v>14</v>
      </c>
      <c r="CX16" s="111">
        <f>(VLOOKUP(CW16,multiple,2,FALSE))*CX$5</f>
        <v>262.99999999999994</v>
      </c>
      <c r="CY16" s="186"/>
      <c r="CZ16" s="132"/>
      <c r="DA16" s="78">
        <f>LARGE((H16,AD16,AF16,J16,L16,Z16,AB16,N16,P16,R16,T16,V16,X16,AL16,AN16,AH16,AJ16,AP16,AR16,AT16,AV16,BB16,BD16,BF16,BH16,BJ16,BL16,BN16,AX16,AZ16,BP16,BR16,BT16,BV16,BX16,BZ16,CB16,CD16,CF16,CH16,CJ16,CL16,CN16,CP16,CR16,CT16,CV16,CX16,CZ16),1)+LARGE((H16,AD16:AF16,J16,L16,Z16,AB16,N16,P16,R16,T16,V16,X16,AL16,AN16,AH16,AJ16,AP16,AR16,AT16,AV16,BB16,BD16,BF16,BH16,BJ16,BL16,BN16,AX16,AZ16,BP16,BR16,BT16,BV16,BX16,BZ16,CB16,CD16,CF16,CH16,CJ16,CL16,CN16,CP16,CR16,CT16,CV16,CX16,CZ16),2)+LARGE((H16,AD16,AF16,J16,L16,Z16,AB16,N16,P16,R16,T16,V16,X16,AL16,AN16,AH16,AJ16,AP16,AR16,AT16,AV16,BB16,BD16,BF16,BH16,BJ16,BL16,BN16,AX16,AZ16,BP16,BR16,BT16,BV16,BX16,BZ16,CB16,CJ16,CL16,CD16,CF16,CH16,CP16,CN16,CR16,CT16,CV16,CX16,CZ16),3)+LARGE((H16,AD16,AF16,J16,L16,Z16,AB16,N16,P16,R16,T16,V16,X16,AL16,AN16,AH16,AJ16,AP16,AR16,AT16,AV16,BB16,BD16,BF16,BH16,BJ16,BL16,BN16,AX16,AZ16,BP16,BR16,BT16,BV16,BX16,BZ16,CB16,CD16,CF16,CH16,CJ16,CL16,CN16,CP16,CR16,CT16,CV16,CX16,CZ16),4)+LARGE((H16,AD16,AF16,J16,L16,Z16,AB16,N16,P16,R16,T16,V16,X16,AL16,AN16,AH16,AJ16,AP16,AR16,AT16,AV16,BB16,BD16,BF16,BH16,BJ16,BL16,BN16,AX16,AZ16,BP16,BR16,BT16,BV16,BX16,BZ16,CB16,CD16,CF16,CH16,CN16,CP16,CR16,CT16,CV16,CL16,CJ16,CX16,CZ16),5)</f>
        <v>2926.4500000000003</v>
      </c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</row>
    <row r="17" spans="1:209" s="2" customFormat="1" ht="15.75" customHeight="1" thickTop="1" thickBot="1" x14ac:dyDescent="0.3">
      <c r="A17" s="3"/>
      <c r="B17" s="80">
        <v>11</v>
      </c>
      <c r="C17" s="99" t="s">
        <v>63</v>
      </c>
      <c r="D17" s="100" t="s">
        <v>64</v>
      </c>
      <c r="E17" s="101">
        <v>2003</v>
      </c>
      <c r="F17" s="102" t="s">
        <v>39</v>
      </c>
      <c r="G17" s="319">
        <v>45</v>
      </c>
      <c r="H17" s="320">
        <v>0</v>
      </c>
      <c r="I17" s="120"/>
      <c r="J17" s="111"/>
      <c r="K17" s="114"/>
      <c r="L17" s="115"/>
      <c r="M17" s="109"/>
      <c r="N17" s="110"/>
      <c r="O17" s="112"/>
      <c r="P17" s="113"/>
      <c r="Q17" s="189"/>
      <c r="R17" s="116"/>
      <c r="S17" s="127"/>
      <c r="T17" s="195"/>
      <c r="U17" s="109"/>
      <c r="V17" s="110"/>
      <c r="W17" s="112"/>
      <c r="X17" s="113"/>
      <c r="Y17" s="120"/>
      <c r="Z17" s="111"/>
      <c r="AA17" s="114"/>
      <c r="AB17" s="115"/>
      <c r="AC17" s="189"/>
      <c r="AD17" s="116"/>
      <c r="AE17" s="127"/>
      <c r="AF17" s="195"/>
      <c r="AG17" s="120">
        <v>7</v>
      </c>
      <c r="AH17" s="111">
        <f>(VLOOKUP(AG17,multiple,2,FALSE))*$AH$5</f>
        <v>427.5</v>
      </c>
      <c r="AI17" s="114"/>
      <c r="AJ17" s="115"/>
      <c r="AK17" s="120"/>
      <c r="AL17" s="111"/>
      <c r="AM17" s="114"/>
      <c r="AN17" s="115"/>
      <c r="AO17" s="118">
        <v>15</v>
      </c>
      <c r="AP17" s="116">
        <f>(VLOOKUP(AO17,multiple,2,FALSE))*$AP$5</f>
        <v>399.94999999999987</v>
      </c>
      <c r="AQ17" s="114"/>
      <c r="AR17" s="122"/>
      <c r="AS17" s="189">
        <v>5</v>
      </c>
      <c r="AT17" s="116">
        <f>(VLOOKUP(AS17,multiple,2,FALSE))*$AT$5</f>
        <v>390.5</v>
      </c>
      <c r="AU17" s="127"/>
      <c r="AV17" s="195"/>
      <c r="AW17" s="120"/>
      <c r="AX17" s="111"/>
      <c r="AY17" s="114"/>
      <c r="AZ17" s="115"/>
      <c r="BA17" s="120">
        <v>11</v>
      </c>
      <c r="BB17" s="111">
        <f>(VLOOKUP(BA17,multiple,2,FALSE))*$BB$5</f>
        <v>573.84999999999991</v>
      </c>
      <c r="BC17" s="114"/>
      <c r="BD17" s="115"/>
      <c r="BE17" s="189"/>
      <c r="BF17" s="116"/>
      <c r="BG17" s="127"/>
      <c r="BH17" s="195"/>
      <c r="BI17" s="68">
        <v>28</v>
      </c>
      <c r="BJ17" s="69">
        <f>(VLOOKUP(BI17,multiple,2,FALSE))*$BJ$5</f>
        <v>418.8599999999999</v>
      </c>
      <c r="BK17" s="120"/>
      <c r="BL17" s="121"/>
      <c r="BM17" s="114"/>
      <c r="BN17" s="115"/>
      <c r="BO17" s="120"/>
      <c r="BP17" s="111"/>
      <c r="BQ17" s="127"/>
      <c r="BR17" s="117"/>
      <c r="BS17" s="120"/>
      <c r="BT17" s="111"/>
      <c r="BU17" s="114"/>
      <c r="BV17" s="115"/>
      <c r="BW17" s="72">
        <v>38</v>
      </c>
      <c r="BX17" s="73">
        <v>0</v>
      </c>
      <c r="BY17" s="120"/>
      <c r="BZ17" s="111"/>
      <c r="CA17" s="114"/>
      <c r="CB17" s="115"/>
      <c r="CC17" s="76">
        <v>46</v>
      </c>
      <c r="CD17" s="71">
        <v>0</v>
      </c>
      <c r="CE17" s="139">
        <v>10</v>
      </c>
      <c r="CF17" s="140">
        <f>(VLOOKUP(CE17,multiple,2,FALSE))*CF$5</f>
        <v>236.39999999999998</v>
      </c>
      <c r="CG17" s="124"/>
      <c r="CH17" s="125"/>
      <c r="CI17" s="139"/>
      <c r="CJ17" s="111"/>
      <c r="CK17" s="127"/>
      <c r="CL17" s="117"/>
      <c r="CM17" s="265">
        <v>34</v>
      </c>
      <c r="CN17" s="266">
        <v>0</v>
      </c>
      <c r="CO17" s="139"/>
      <c r="CP17" s="111"/>
      <c r="CQ17" s="127"/>
      <c r="CR17" s="117"/>
      <c r="CS17" s="189">
        <v>5</v>
      </c>
      <c r="CT17" s="111">
        <f>(VLOOKUP(CS17,multiple,2,FALSE))*$CT$5</f>
        <v>580.25</v>
      </c>
      <c r="CU17" s="127"/>
      <c r="CV17" s="145"/>
      <c r="CW17" s="189">
        <v>3</v>
      </c>
      <c r="CX17" s="111">
        <f>(VLOOKUP(CW17,multiple,2,FALSE))*CX$5</f>
        <v>920.5</v>
      </c>
      <c r="CY17" s="127"/>
      <c r="CZ17" s="117"/>
      <c r="DA17" s="78">
        <f>LARGE((H17,AD17,AF17,J17,L17,Z17,AB17,N17,P17,R17,T17,V17,X17,AL17,AN17,AH17,AJ17,AP17,AR17,AT17,AV17,BB17,BD17,BF17,BH17,BJ17,BL17,BN17,AX17,AZ17,BP17,BR17,BT17,BV17,BX17,BZ17,CB17,CD17,CF17,CH17,CJ17,CL17,CN17,CP17,CR17,CT17,CV17,CX17,CZ17),1)+LARGE((H17,AD17:AF17,J17,L17,Z17,AB17,N17,P17,R17,T17,V17,X17,AL17,AN17,AH17,AJ17,AP17,AR17,AT17,AV17,BB17,BD17,BF17,BH17,BJ17,BL17,BN17,AX17,AZ17,BP17,BR17,BT17,BV17,BX17,BZ17,CB17,CD17,CF17,CH17,CJ17,CL17,CN17,CP17,CR17,CT17,CV17,CX17,CZ17),2)+LARGE((H17,AD17,AF17,J17,L17,Z17,AB17,N17,P17,R17,T17,V17,X17,AL17,AN17,AH17,AJ17,AP17,AR17,AT17,AV17,BB17,BD17,BF17,BH17,BJ17,BL17,BN17,AX17,AZ17,BP17,BR17,BT17,BV17,BX17,BZ17,CB17,CJ17,CL17,CD17,CF17,CH17,CP17,CN17,CR17,CT17,CV17,CX17,CZ17),3)+LARGE((H17,AD17,AF17,J17,L17,Z17,AB17,N17,P17,R17,T17,V17,X17,AL17,AN17,AH17,AJ17,AP17,AR17,AT17,AV17,BB17,BD17,BF17,BH17,BJ17,BL17,BN17,AX17,AZ17,BP17,BR17,BT17,BV17,BX17,BZ17,CB17,CD17,CF17,CH17,CJ17,CL17,CN17,CP17,CR17,CT17,CV17,CX17,CZ17),4)+LARGE((H17,AD17,AF17,J17,L17,Z17,AB17,N17,P17,R17,T17,V17,X17,AL17,AN17,AH17,AJ17,AP17,AR17,AT17,AV17,BB17,BD17,BF17,BH17,BJ17,BL17,BN17,AX17,AZ17,BP17,BR17,BT17,BV17,BX17,BZ17,CB17,CD17,CF17,CH17,CN17,CP17,CR17,CT17,CV17,CL17,CJ17,CX17,CZ17),5)</f>
        <v>2920.96</v>
      </c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</row>
    <row r="18" spans="1:209" s="2" customFormat="1" ht="15.75" customHeight="1" thickTop="1" thickBot="1" x14ac:dyDescent="0.3">
      <c r="A18" s="3"/>
      <c r="B18" s="80">
        <v>12</v>
      </c>
      <c r="C18" s="311" t="s">
        <v>143</v>
      </c>
      <c r="D18" s="254" t="s">
        <v>25</v>
      </c>
      <c r="E18" s="255">
        <v>2004</v>
      </c>
      <c r="F18" s="256" t="s">
        <v>59</v>
      </c>
      <c r="G18" s="329"/>
      <c r="H18" s="330"/>
      <c r="I18" s="120"/>
      <c r="J18" s="111"/>
      <c r="K18" s="114">
        <v>5</v>
      </c>
      <c r="L18" s="113">
        <f>(VLOOKUP(K18,UMM,2,FALSE))*$L$5</f>
        <v>178.75</v>
      </c>
      <c r="M18" s="109"/>
      <c r="N18" s="110"/>
      <c r="O18" s="112"/>
      <c r="P18" s="113"/>
      <c r="Q18" s="189">
        <v>9</v>
      </c>
      <c r="R18" s="116">
        <f>(VLOOKUP(Q18,multiple,2,FALSE))*$R$5</f>
        <v>41.25</v>
      </c>
      <c r="S18" s="127"/>
      <c r="T18" s="196"/>
      <c r="U18" s="109"/>
      <c r="V18" s="110"/>
      <c r="W18" s="112">
        <v>17</v>
      </c>
      <c r="X18" s="113">
        <v>0</v>
      </c>
      <c r="Y18" s="120"/>
      <c r="Z18" s="111"/>
      <c r="AA18" s="114">
        <v>10</v>
      </c>
      <c r="AB18" s="115">
        <f>(VLOOKUP(AA18,multiple,2,FALSE))*$AB$5</f>
        <v>82.8</v>
      </c>
      <c r="AC18" s="189"/>
      <c r="AD18" s="116"/>
      <c r="AE18" s="127"/>
      <c r="AF18" s="196"/>
      <c r="AG18" s="120"/>
      <c r="AH18" s="111"/>
      <c r="AI18" s="114">
        <v>15</v>
      </c>
      <c r="AJ18" s="115">
        <f>(VLOOKUP(AI18,UMM,2,FALSE))*$AJ$5</f>
        <v>102.59999999999997</v>
      </c>
      <c r="AK18" s="120"/>
      <c r="AL18" s="111"/>
      <c r="AM18" s="114">
        <v>5</v>
      </c>
      <c r="AN18" s="115">
        <f>(VLOOKUP(AM18,multiple,2,FALSE))*$AN$5</f>
        <v>211.75</v>
      </c>
      <c r="AO18" s="118">
        <v>28</v>
      </c>
      <c r="AP18" s="116">
        <f>(VLOOKUP(AO18,multiple,2,FALSE))*$AP$5</f>
        <v>164.18999999999997</v>
      </c>
      <c r="AQ18" s="114"/>
      <c r="AR18" s="122"/>
      <c r="AS18" s="189"/>
      <c r="AT18" s="116"/>
      <c r="AU18" s="127"/>
      <c r="AV18" s="194"/>
      <c r="AW18" s="120"/>
      <c r="AX18" s="111"/>
      <c r="AY18" s="114"/>
      <c r="AZ18" s="115"/>
      <c r="BA18" s="120"/>
      <c r="BB18" s="121"/>
      <c r="BC18" s="251">
        <v>3</v>
      </c>
      <c r="BD18" s="252">
        <f>(VLOOKUP(BC18,multiple,2,FALSE))*$BD$5</f>
        <v>924</v>
      </c>
      <c r="BE18" s="189"/>
      <c r="BF18" s="226"/>
      <c r="BG18" s="127"/>
      <c r="BH18" s="194"/>
      <c r="BI18" s="68">
        <v>40</v>
      </c>
      <c r="BJ18" s="69">
        <v>0</v>
      </c>
      <c r="BK18" s="120"/>
      <c r="BL18" s="121"/>
      <c r="BM18" s="114"/>
      <c r="BN18" s="115"/>
      <c r="BO18" s="120"/>
      <c r="BP18" s="121"/>
      <c r="BQ18" s="124">
        <v>1</v>
      </c>
      <c r="BR18" s="117">
        <f>(VLOOKUP(BQ18,multiple,2,FALSE))*$BR$5</f>
        <v>445</v>
      </c>
      <c r="BS18" s="120"/>
      <c r="BT18" s="111"/>
      <c r="BU18" s="114">
        <v>1</v>
      </c>
      <c r="BV18" s="115">
        <f>(VLOOKUP(BU18,multiple,2,FALSE))*BV$5</f>
        <v>630</v>
      </c>
      <c r="BW18" s="72">
        <v>50</v>
      </c>
      <c r="BX18" s="73">
        <v>0</v>
      </c>
      <c r="BY18" s="120">
        <v>5</v>
      </c>
      <c r="BZ18" s="111">
        <v>0</v>
      </c>
      <c r="CA18" s="114"/>
      <c r="CB18" s="115"/>
      <c r="CC18" s="76">
        <v>88</v>
      </c>
      <c r="CD18" s="71">
        <v>0</v>
      </c>
      <c r="CE18" s="139"/>
      <c r="CF18" s="140"/>
      <c r="CG18" s="124">
        <v>7</v>
      </c>
      <c r="CH18" s="117">
        <f>(VLOOKUP(CG18,multiple,2,FALSE))*$CH$5</f>
        <v>427.5</v>
      </c>
      <c r="CI18" s="139"/>
      <c r="CJ18" s="111"/>
      <c r="CK18" s="127"/>
      <c r="CL18" s="117"/>
      <c r="CM18" s="265">
        <v>44</v>
      </c>
      <c r="CN18" s="266">
        <v>0</v>
      </c>
      <c r="CO18" s="139"/>
      <c r="CP18" s="111"/>
      <c r="CQ18" s="127"/>
      <c r="CR18" s="117"/>
      <c r="CS18" s="189"/>
      <c r="CT18" s="149">
        <v>0</v>
      </c>
      <c r="CU18" s="127">
        <v>17</v>
      </c>
      <c r="CV18" s="117">
        <f>(VLOOKUP(CU18,multiple,2,FALSE))*$CV$5</f>
        <v>70</v>
      </c>
      <c r="CW18" s="156"/>
      <c r="CX18" s="119"/>
      <c r="CY18" s="127">
        <v>5</v>
      </c>
      <c r="CZ18" s="117">
        <f>(VLOOKUP(CY18,multiple,2,FALSE))*$CZ$5</f>
        <v>368.5</v>
      </c>
      <c r="DA18" s="78">
        <f>LARGE((H18,AD18,AF18,J18,L18,Z18,AB18,N18,P18,R18,T18,V18,X18,AL18,AN18,AH18,AJ18,AP18,AR18,AT18,AV18,BB18,BD18,BF18,BH18,BJ18,BL18,BN18,AX18,AZ18,BP18,BR18,BT18,BV18,BX18,BZ18,CB18,CD18,CF18,CH18,CJ18,CL18,CN18,CP18,CR18,CT18,CV18,CX18,CZ18),1)+LARGE((H18,AD18:AF18,J18,L18,Z18,AB18,N18,P18,R18,T18,V18,X18,AL18,AN18,AH18,AJ18,AP18,AR18,AT18,AV18,BB18,BD18,BF18,BH18,BJ18,BL18,BN18,AX18,AZ18,BP18,BR18,BT18,BV18,BX18,BZ18,CB18,CD18,CF18,CH18,CJ18,CL18,CN18,CP18,CR18,CT18,CV18,CX18,CZ18),2)+LARGE((H18,AD18,AF18,J18,L18,Z18,AB18,N18,P18,R18,T18,V18,X18,AL18,AN18,AH18,AJ18,AP18,AR18,AT18,AV18,BB18,BD18,BF18,BH18,BJ18,BL18,BN18,AX18,AZ18,BP18,BR18,BT18,BV18,BX18,BZ18,CB18,CJ18,CL18,CD18,CF18,CH18,CP18,CN18,CR18,CT18,CV18,CX18,CZ18),3)+LARGE((H18,AD18,AF18,J18,L18,Z18,AB18,N18,P18,R18,T18,V18,X18,AL18,AN18,AH18,AJ18,AP18,AR18,AT18,AV18,BB18,BD18,BF18,BH18,BJ18,BL18,BN18,AX18,AZ18,BP18,BR18,BT18,BV18,BX18,BZ18,CB18,CD18,CF18,CH18,CJ18,CL18,CN18,CP18,CR18,CT18,CV18,CX18,CZ18),4)+LARGE((H18,AD18,AF18,J18,L18,Z18,AB18,N18,P18,R18,T18,V18,X18,AL18,AN18,AH18,AJ18,AP18,AR18,AT18,AV18,BB18,BD18,BF18,BH18,BJ18,BL18,BN18,AX18,AZ18,BP18,BR18,BT18,BV18,BX18,BZ18,CB18,CD18,CF18,CH18,CN18,CP18,CR18,CT18,CV18,CL18,CJ18,CX18,CZ18),5)</f>
        <v>2795</v>
      </c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</row>
    <row r="19" spans="1:209" s="2" customFormat="1" ht="15.75" customHeight="1" thickTop="1" thickBot="1" x14ac:dyDescent="0.3">
      <c r="A19" s="3"/>
      <c r="B19" s="80">
        <v>13</v>
      </c>
      <c r="C19" s="99" t="s">
        <v>72</v>
      </c>
      <c r="D19" s="100" t="s">
        <v>25</v>
      </c>
      <c r="E19" s="101">
        <v>2003</v>
      </c>
      <c r="F19" s="102" t="s">
        <v>52</v>
      </c>
      <c r="G19" s="331"/>
      <c r="H19" s="332"/>
      <c r="I19" s="120"/>
      <c r="J19" s="111"/>
      <c r="K19" s="114"/>
      <c r="L19" s="115"/>
      <c r="M19" s="109"/>
      <c r="N19" s="110"/>
      <c r="O19" s="112"/>
      <c r="P19" s="113"/>
      <c r="Q19" s="189">
        <v>2</v>
      </c>
      <c r="R19" s="116">
        <f>(VLOOKUP(Q19,multiple,2,FALSE))*$R$5</f>
        <v>140.25</v>
      </c>
      <c r="S19" s="127"/>
      <c r="T19" s="195"/>
      <c r="U19" s="109">
        <v>5</v>
      </c>
      <c r="V19" s="111">
        <f>(VLOOKUP(U19,multiple,2,FALSE))*$V$5</f>
        <v>286</v>
      </c>
      <c r="W19" s="112"/>
      <c r="X19" s="113"/>
      <c r="Y19" s="120"/>
      <c r="Z19" s="111"/>
      <c r="AA19" s="114"/>
      <c r="AB19" s="115"/>
      <c r="AC19" s="189">
        <v>3</v>
      </c>
      <c r="AD19" s="116">
        <f>(VLOOKUP(AC19,multiple,2,FALSE))*$AD$5</f>
        <v>129.5</v>
      </c>
      <c r="AE19" s="127"/>
      <c r="AF19" s="195"/>
      <c r="AG19" s="120">
        <v>15</v>
      </c>
      <c r="AH19" s="111">
        <v>0</v>
      </c>
      <c r="AI19" s="114"/>
      <c r="AJ19" s="115"/>
      <c r="AK19" s="120"/>
      <c r="AL19" s="111"/>
      <c r="AM19" s="114"/>
      <c r="AN19" s="115"/>
      <c r="AO19" s="118">
        <v>33</v>
      </c>
      <c r="AP19" s="116">
        <v>0</v>
      </c>
      <c r="AQ19" s="114"/>
      <c r="AR19" s="122"/>
      <c r="AS19" s="189">
        <v>6</v>
      </c>
      <c r="AT19" s="116">
        <f>(VLOOKUP(AS19,multiple,2,FALSE))*$AT$5</f>
        <v>355</v>
      </c>
      <c r="AU19" s="127"/>
      <c r="AV19" s="195"/>
      <c r="AW19" s="120"/>
      <c r="AX19" s="111"/>
      <c r="AY19" s="114"/>
      <c r="AZ19" s="115"/>
      <c r="BA19" s="120">
        <v>28</v>
      </c>
      <c r="BB19" s="121">
        <f>(VLOOKUP(BA19,multiple,2,FALSE))*$BB$5</f>
        <v>194.60999999999996</v>
      </c>
      <c r="BC19" s="114"/>
      <c r="BD19" s="115"/>
      <c r="BE19" s="189">
        <v>3</v>
      </c>
      <c r="BF19" s="226">
        <f>(VLOOKUP(BE19,multiple,2,FALSE))*$BF$5</f>
        <v>357</v>
      </c>
      <c r="BG19" s="127"/>
      <c r="BH19" s="195"/>
      <c r="BI19" s="68">
        <v>49</v>
      </c>
      <c r="BJ19" s="69">
        <v>0</v>
      </c>
      <c r="BK19" s="120"/>
      <c r="BL19" s="121"/>
      <c r="BM19" s="114"/>
      <c r="BN19" s="115"/>
      <c r="BO19" s="120">
        <v>1</v>
      </c>
      <c r="BP19" s="111">
        <f>(VLOOKUP(BO19,multiple,2,FALSE))*$BP$5</f>
        <v>760</v>
      </c>
      <c r="BQ19" s="127"/>
      <c r="BR19" s="125"/>
      <c r="BS19" s="120">
        <v>2</v>
      </c>
      <c r="BT19" s="111">
        <f>(VLOOKUP(BS19,multiple,2,FALSE))*BT$5</f>
        <v>467.5</v>
      </c>
      <c r="BU19" s="114"/>
      <c r="BV19" s="115"/>
      <c r="BW19" s="68">
        <v>19</v>
      </c>
      <c r="BX19" s="75">
        <f>(VLOOKUP(BW19,multiple,2,FALSE))*BX$5</f>
        <v>633.6</v>
      </c>
      <c r="BY19" s="120"/>
      <c r="BZ19" s="111"/>
      <c r="CA19" s="114"/>
      <c r="CB19" s="115"/>
      <c r="CC19" s="76">
        <v>51</v>
      </c>
      <c r="CD19" s="71">
        <v>0</v>
      </c>
      <c r="CE19" s="139">
        <v>11</v>
      </c>
      <c r="CF19" s="140">
        <f>(VLOOKUP(CE19,multiple,2,FALSE))*CF$5</f>
        <v>226.54999999999998</v>
      </c>
      <c r="CG19" s="124"/>
      <c r="CH19" s="117"/>
      <c r="CI19" s="139"/>
      <c r="CJ19" s="111"/>
      <c r="CK19" s="127"/>
      <c r="CL19" s="117"/>
      <c r="CM19" s="265">
        <v>38</v>
      </c>
      <c r="CN19" s="266">
        <v>0</v>
      </c>
      <c r="CO19" s="139"/>
      <c r="CP19" s="111"/>
      <c r="CQ19" s="127"/>
      <c r="CR19" s="117"/>
      <c r="CS19" s="189">
        <v>9</v>
      </c>
      <c r="CT19" s="111">
        <f>(VLOOKUP(CS19,multiple,2,FALSE))*$CT$5</f>
        <v>263.75</v>
      </c>
      <c r="CU19" s="127"/>
      <c r="CV19" s="145"/>
      <c r="CW19" s="189">
        <v>8</v>
      </c>
      <c r="CX19" s="111">
        <f>(VLOOKUP(CW19,multiple,2,FALSE))*CX$5</f>
        <v>526</v>
      </c>
      <c r="CY19" s="127"/>
      <c r="CZ19" s="117"/>
      <c r="DA19" s="78">
        <f>LARGE((H19,AD19,AF19,J19,L19,Z19,AB19,N19,P19,R19,T19,V19,X19,AL19,AN19,AH19,AJ19,AP19,AR19,AT19,AV19,BB19,BD19,BF19,BH19,BJ19,BL19,BN19,AX19,AZ19,BP19,BR19,BT19,BV19,BX19,BZ19,CB19,CD19,CF19,CH19,CJ19,CL19,CN19,CP19,CR19,CT19,CV19,CX19,CZ19),1)+LARGE((H19,AD19:AF19,J19,L19,Z19,AB19,N19,P19,R19,T19,V19,X19,AL19,AN19,AH19,AJ19,AP19,AR19,AT19,AV19,BB19,BD19,BF19,BH19,BJ19,BL19,BN19,AX19,AZ19,BP19,BR19,BT19,BV19,BX19,BZ19,CB19,CD19,CF19,CH19,CJ19,CL19,CN19,CP19,CR19,CT19,CV19,CX19,CZ19),2)+LARGE((H19,AD19,AF19,J19,L19,Z19,AB19,N19,P19,R19,T19,V19,X19,AL19,AN19,AH19,AJ19,AP19,AR19,AT19,AV19,BB19,BD19,BF19,BH19,BJ19,BL19,BN19,AX19,AZ19,BP19,BR19,BT19,BV19,BX19,BZ19,CB19,CJ19,CL19,CD19,CF19,CH19,CP19,CN19,CR19,CT19,CV19,CX19,CZ19),3)+LARGE((H19,AD19,AF19,J19,L19,Z19,AB19,N19,P19,R19,T19,V19,X19,AL19,AN19,AH19,AJ19,AP19,AR19,AT19,AV19,BB19,BD19,BF19,BH19,BJ19,BL19,BN19,AX19,AZ19,BP19,BR19,BT19,BV19,BX19,BZ19,CB19,CD19,CF19,CH19,CJ19,CL19,CN19,CP19,CR19,CT19,CV19,CX19,CZ19),4)+LARGE((H19,AD19,AF19,J19,L19,Z19,AB19,N19,P19,R19,T19,V19,X19,AL19,AN19,AH19,AJ19,AP19,AR19,AT19,AV19,BB19,BD19,BF19,BH19,BJ19,BL19,BN19,AX19,AZ19,BP19,BR19,BT19,BV19,BX19,BZ19,CB19,CD19,CF19,CH19,CN19,CP19,CR19,CT19,CV19,CL19,CJ19,CX19,CZ19),5)</f>
        <v>2744.1</v>
      </c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</row>
    <row r="20" spans="1:209" s="2" customFormat="1" ht="15.75" customHeight="1" thickTop="1" thickBot="1" x14ac:dyDescent="0.3">
      <c r="A20" s="3"/>
      <c r="B20" s="80">
        <v>14</v>
      </c>
      <c r="C20" s="253" t="s">
        <v>168</v>
      </c>
      <c r="D20" s="254" t="s">
        <v>169</v>
      </c>
      <c r="E20" s="255">
        <v>2004</v>
      </c>
      <c r="F20" s="260" t="s">
        <v>59</v>
      </c>
      <c r="G20" s="333"/>
      <c r="H20" s="334"/>
      <c r="I20" s="118"/>
      <c r="J20" s="111"/>
      <c r="K20" s="114">
        <v>3</v>
      </c>
      <c r="L20" s="115">
        <f>(VLOOKUP(K20,UMM,2,FALSE))*$L$5</f>
        <v>227.5</v>
      </c>
      <c r="M20" s="109"/>
      <c r="N20" s="110"/>
      <c r="O20" s="112"/>
      <c r="P20" s="113"/>
      <c r="Q20" s="189">
        <v>3</v>
      </c>
      <c r="R20" s="116">
        <f>(VLOOKUP(Q20,multiple,2,FALSE))*$R$5</f>
        <v>115.5</v>
      </c>
      <c r="S20" s="127"/>
      <c r="T20" s="208">
        <v>0</v>
      </c>
      <c r="U20" s="109"/>
      <c r="V20" s="110"/>
      <c r="W20" s="112">
        <v>7</v>
      </c>
      <c r="X20" s="113">
        <f>(VLOOKUP(W20,UMM,2,FALSE))*$X$5</f>
        <v>117</v>
      </c>
      <c r="Y20" s="120"/>
      <c r="Z20" s="111"/>
      <c r="AA20" s="114">
        <v>13</v>
      </c>
      <c r="AB20" s="115">
        <v>0</v>
      </c>
      <c r="AC20" s="189"/>
      <c r="AD20" s="116"/>
      <c r="AE20" s="127"/>
      <c r="AF20" s="206"/>
      <c r="AG20" s="120"/>
      <c r="AH20" s="111"/>
      <c r="AI20" s="114"/>
      <c r="AJ20" s="115"/>
      <c r="AK20" s="120"/>
      <c r="AL20" s="111"/>
      <c r="AM20" s="114"/>
      <c r="AN20" s="115"/>
      <c r="AO20" s="118">
        <v>32</v>
      </c>
      <c r="AP20" s="116">
        <f>(VLOOKUP(AO20,multiple,2,FALSE))*$AP$5</f>
        <v>147.34999999999994</v>
      </c>
      <c r="AQ20" s="114"/>
      <c r="AR20" s="122"/>
      <c r="AS20" s="189">
        <v>10</v>
      </c>
      <c r="AT20" s="116">
        <f>(VLOOKUP(AS20,multiple,2,FALSE))*$AT$5</f>
        <v>170.4</v>
      </c>
      <c r="AU20" s="127"/>
      <c r="AV20" s="206"/>
      <c r="AW20" s="120"/>
      <c r="AX20" s="111"/>
      <c r="AY20" s="114"/>
      <c r="AZ20" s="115"/>
      <c r="BA20" s="120"/>
      <c r="BB20" s="121"/>
      <c r="BC20" s="251">
        <v>3</v>
      </c>
      <c r="BD20" s="252">
        <f>(VLOOKUP(BC20,multiple,2,FALSE))*$BD$5</f>
        <v>924</v>
      </c>
      <c r="BE20" s="189"/>
      <c r="BF20" s="116"/>
      <c r="BG20" s="127"/>
      <c r="BH20" s="206"/>
      <c r="BI20" s="68">
        <v>55</v>
      </c>
      <c r="BJ20" s="69">
        <v>0</v>
      </c>
      <c r="BK20" s="120"/>
      <c r="BL20" s="111"/>
      <c r="BM20" s="114"/>
      <c r="BN20" s="115"/>
      <c r="BO20" s="120"/>
      <c r="BP20" s="111"/>
      <c r="BQ20" s="127">
        <v>9</v>
      </c>
      <c r="BR20" s="117">
        <f>(VLOOKUP(BQ20,multiple,2,FALSE))*$BR$5</f>
        <v>111.25</v>
      </c>
      <c r="BS20" s="120"/>
      <c r="BT20" s="111"/>
      <c r="BU20" s="114">
        <v>3</v>
      </c>
      <c r="BV20" s="115">
        <f>(VLOOKUP(BU20,multiple,2,FALSE))*BV$5</f>
        <v>441</v>
      </c>
      <c r="BW20" s="68">
        <v>33</v>
      </c>
      <c r="BX20" s="75">
        <v>0</v>
      </c>
      <c r="BY20" s="120"/>
      <c r="BZ20" s="111"/>
      <c r="CA20" s="114"/>
      <c r="CB20" s="115"/>
      <c r="CC20" s="76">
        <v>126</v>
      </c>
      <c r="CD20" s="71">
        <v>0</v>
      </c>
      <c r="CE20" s="139"/>
      <c r="CF20" s="111"/>
      <c r="CG20" s="124">
        <v>1</v>
      </c>
      <c r="CH20" s="115">
        <f>(VLOOKUP(CG20,multiple,2,FALSE))*$CH$5</f>
        <v>950</v>
      </c>
      <c r="CI20" s="139"/>
      <c r="CJ20" s="111"/>
      <c r="CK20" s="127"/>
      <c r="CL20" s="117"/>
      <c r="CM20" s="265">
        <v>48</v>
      </c>
      <c r="CN20" s="266">
        <v>0</v>
      </c>
      <c r="CO20" s="139"/>
      <c r="CP20" s="111"/>
      <c r="CQ20" s="127"/>
      <c r="CR20" s="117"/>
      <c r="CS20" s="189"/>
      <c r="CT20" s="283">
        <v>0</v>
      </c>
      <c r="CU20" s="127">
        <v>18</v>
      </c>
      <c r="CV20" s="117">
        <f>(VLOOKUP(CU20,multiple,2,FALSE))*$CV$5</f>
        <v>68.599999999999994</v>
      </c>
      <c r="CW20" s="189">
        <v>11</v>
      </c>
      <c r="CX20" s="111">
        <v>0</v>
      </c>
      <c r="CY20" s="127"/>
      <c r="CZ20" s="145">
        <v>0</v>
      </c>
      <c r="DA20" s="78">
        <f>LARGE((H20,AD20,AF20,J20,L20,Z20,AB20,N20,P20,R20,T20,V20,X20,AL20,AN20,AH20,AJ20,AP20,AR20,AT20,AV20,BB20,BD20,BF20,BH20,BJ20,BL20,BN20,AX20,AZ20,BP20,BR20,BT20,BV20,BX20,BZ20,CB20,CD20,CF20,CH20,CJ20,CL20,CN20,CP20,CR20,CT20,CV20,CX20,CZ20),1)+LARGE((H20,AD20:AF20,J20,L20,Z20,AB20,N20,P20,R20,T20,V20,X20,AL20,AN20,AH20,AJ20,AP20,AR20,AT20,AV20,BB20,BD20,BF20,BH20,BJ20,BL20,BN20,AX20,AZ20,BP20,BR20,BT20,BV20,BX20,BZ20,CB20,CD20,CF20,CH20,CJ20,CL20,CN20,CP20,CR20,CT20,CV20,CX20,CZ20),2)+LARGE((H20,AD20,AF20,J20,L20,Z20,AB20,N20,P20,R20,T20,V20,X20,AL20,AN20,AH20,AJ20,AP20,AR20,AT20,AV20,BB20,BD20,BF20,BH20,BJ20,BL20,BN20,AX20,AZ20,BP20,BR20,BT20,BV20,BX20,BZ20,CB20,CJ20,CL20,CD20,CF20,CH20,CP20,CN20,CR20,CT20,CV20,CX20,CZ20),3)+LARGE((H20,AD20,AF20,J20,L20,Z20,AB20,N20,P20,R20,T20,V20,X20,AL20,AN20,AH20,AJ20,AP20,AR20,AT20,AV20,BB20,BD20,BF20,BH20,BJ20,BL20,BN20,AX20,AZ20,BP20,BR20,BT20,BV20,BX20,BZ20,CB20,CD20,CF20,CH20,CJ20,CL20,CN20,CP20,CR20,CT20,CV20,CX20,CZ20),4)+LARGE((H20,AD20,AF20,J20,L20,Z20,AB20,N20,P20,R20,T20,V20,X20,AL20,AN20,AH20,AJ20,AP20,AR20,AT20,AV20,BB20,BD20,BF20,BH20,BJ20,BL20,BN20,AX20,AZ20,BP20,BR20,BT20,BV20,BX20,BZ20,CB20,CD20,CF20,CH20,CN20,CP20,CR20,CT20,CV20,CL20,CJ20,CX20,CZ20),5)</f>
        <v>2712.9</v>
      </c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</row>
    <row r="21" spans="1:209" s="2" customFormat="1" ht="15.75" customHeight="1" thickTop="1" thickBot="1" x14ac:dyDescent="0.3">
      <c r="A21" s="3"/>
      <c r="B21" s="80">
        <v>15</v>
      </c>
      <c r="C21" s="98" t="s">
        <v>56</v>
      </c>
      <c r="D21" s="88" t="s">
        <v>60</v>
      </c>
      <c r="E21" s="91">
        <v>2003</v>
      </c>
      <c r="F21" s="89" t="s">
        <v>85</v>
      </c>
      <c r="G21" s="335"/>
      <c r="H21" s="336"/>
      <c r="I21" s="118"/>
      <c r="J21" s="111"/>
      <c r="K21" s="114"/>
      <c r="L21" s="115"/>
      <c r="M21" s="109"/>
      <c r="N21" s="110"/>
      <c r="O21" s="112"/>
      <c r="P21" s="113"/>
      <c r="Q21" s="189"/>
      <c r="R21" s="312"/>
      <c r="S21" s="124"/>
      <c r="T21" s="195"/>
      <c r="U21" s="109"/>
      <c r="V21" s="110"/>
      <c r="W21" s="112"/>
      <c r="X21" s="113"/>
      <c r="Y21" s="118"/>
      <c r="Z21" s="111"/>
      <c r="AA21" s="114"/>
      <c r="AB21" s="115"/>
      <c r="AC21" s="189"/>
      <c r="AD21" s="312"/>
      <c r="AE21" s="124"/>
      <c r="AF21" s="195"/>
      <c r="AG21" s="118">
        <v>12</v>
      </c>
      <c r="AH21" s="111">
        <f>(VLOOKUP(AG21,multiple,2,FALSE))*$AH$5</f>
        <v>208.99999999999997</v>
      </c>
      <c r="AI21" s="114"/>
      <c r="AJ21" s="115"/>
      <c r="AK21" s="120"/>
      <c r="AL21" s="111"/>
      <c r="AM21" s="114"/>
      <c r="AN21" s="115"/>
      <c r="AO21" s="118">
        <v>10</v>
      </c>
      <c r="AP21" s="116">
        <f>(VLOOKUP(AO21,multiple,2,FALSE))*$AP$5</f>
        <v>505.2</v>
      </c>
      <c r="AQ21" s="114"/>
      <c r="AR21" s="122"/>
      <c r="AS21" s="189">
        <v>15</v>
      </c>
      <c r="AT21" s="312">
        <v>0</v>
      </c>
      <c r="AU21" s="124"/>
      <c r="AV21" s="195"/>
      <c r="AW21" s="120"/>
      <c r="AX21" s="111"/>
      <c r="AY21" s="114"/>
      <c r="AZ21" s="115"/>
      <c r="BA21" s="120">
        <v>37</v>
      </c>
      <c r="BB21" s="121">
        <v>0</v>
      </c>
      <c r="BC21" s="114"/>
      <c r="BD21" s="115"/>
      <c r="BE21" s="189">
        <v>6</v>
      </c>
      <c r="BF21" s="312">
        <f>(VLOOKUP(BE21,multiple,2,FALSE))*$BF$5</f>
        <v>255</v>
      </c>
      <c r="BG21" s="124"/>
      <c r="BH21" s="195"/>
      <c r="BI21" s="68">
        <v>39</v>
      </c>
      <c r="BJ21" s="69">
        <v>0</v>
      </c>
      <c r="BK21" s="120"/>
      <c r="BL21" s="121"/>
      <c r="BM21" s="114"/>
      <c r="BN21" s="115"/>
      <c r="BO21" s="120">
        <v>3</v>
      </c>
      <c r="BP21" s="111">
        <f>(VLOOKUP(BO21,multiple,2,FALSE))*$BP$5</f>
        <v>532</v>
      </c>
      <c r="BQ21" s="127"/>
      <c r="BR21" s="117"/>
      <c r="BS21" s="120">
        <v>5</v>
      </c>
      <c r="BT21" s="111">
        <f>(VLOOKUP(BS21,multiple,2,FALSE))*BT$5</f>
        <v>302.5</v>
      </c>
      <c r="BU21" s="114"/>
      <c r="BV21" s="115"/>
      <c r="BW21" s="68">
        <v>34</v>
      </c>
      <c r="BX21" s="75">
        <v>0</v>
      </c>
      <c r="BY21" s="120"/>
      <c r="BZ21" s="111"/>
      <c r="CA21" s="114"/>
      <c r="CB21" s="115"/>
      <c r="CC21" s="76"/>
      <c r="CD21" s="71"/>
      <c r="CE21" s="139"/>
      <c r="CF21" s="140"/>
      <c r="CG21" s="124"/>
      <c r="CH21" s="115"/>
      <c r="CI21" s="139"/>
      <c r="CJ21" s="111"/>
      <c r="CK21" s="127"/>
      <c r="CL21" s="117"/>
      <c r="CM21" s="265">
        <v>27</v>
      </c>
      <c r="CN21" s="266">
        <f>(VLOOKUP(CM21,multiple,2,FALSE))*CN$5</f>
        <v>417.99999999999989</v>
      </c>
      <c r="CO21" s="139"/>
      <c r="CP21" s="111"/>
      <c r="CQ21" s="127"/>
      <c r="CR21" s="117"/>
      <c r="CS21" s="189">
        <v>7</v>
      </c>
      <c r="CT21" s="282">
        <f>(VLOOKUP(CS21,multiple,2,FALSE))*$CT$5</f>
        <v>474.75</v>
      </c>
      <c r="CU21" s="124"/>
      <c r="CV21" s="145"/>
      <c r="CW21" s="189">
        <v>7</v>
      </c>
      <c r="CX21" s="282">
        <f>(VLOOKUP(CW21,multiple,2,FALSE))*CX$5</f>
        <v>591.75</v>
      </c>
      <c r="CY21" s="124"/>
      <c r="CZ21" s="117"/>
      <c r="DA21" s="78">
        <f>LARGE((H21,AD21,AF21,J21,L21,Z21,AB21,N21,P21,R21,T21,V21,X21,AL21,AN21,AH21,AJ21,AP21,AR21,AT21,AV21,BB21,BD21,BF21,BH21,BJ21,BL21,BN21,AX21,AZ21,BP21,BR21,BT21,BV21,BX21,BZ21,CB21,CD21,CF21,CH21,CJ21,CL21,CN21,CP21,CR21,CT21,CV21,CX21,CZ21),1)+LARGE((H21,AD21:AF21,J21,L21,Z21,AB21,N21,P21,R21,T21,V21,X21,AL21,AN21,AH21,AJ21,AP21,AR21,AT21,AV21,BB21,BD21,BF21,BH21,BJ21,BL21,BN21,AX21,AZ21,BP21,BR21,BT21,BV21,BX21,BZ21,CB21,CD21,CF21,CH21,CJ21,CL21,CN21,CP21,CR21,CT21,CV21,CX21,CZ21),2)+LARGE((H21,AD21,AF21,J21,L21,Z21,AB21,N21,P21,R21,T21,V21,X21,AL21,AN21,AH21,AJ21,AP21,AR21,AT21,AV21,BB21,BD21,BF21,BH21,BJ21,BL21,BN21,AX21,AZ21,BP21,BR21,BT21,BV21,BX21,BZ21,CB21,CJ21,CL21,CD21,CF21,CH21,CP21,CN21,CR21,CT21,CV21,CX21,CZ21),3)+LARGE((H21,AD21,AF21,J21,L21,Z21,AB21,N21,P21,R21,T21,V21,X21,AL21,AN21,AH21,AJ21,AP21,AR21,AT21,AV21,BB21,BD21,BF21,BH21,BJ21,BL21,BN21,AX21,AZ21,BP21,BR21,BT21,BV21,BX21,BZ21,CB21,CD21,CF21,CH21,CJ21,CL21,CN21,CP21,CR21,CT21,CV21,CX21,CZ21),4)+LARGE((H21,AD21,AF21,J21,L21,Z21,AB21,N21,P21,R21,T21,V21,X21,AL21,AN21,AH21,AJ21,AP21,AR21,AT21,AV21,BB21,BD21,BF21,BH21,BJ21,BL21,BN21,AX21,AZ21,BP21,BR21,BT21,BV21,BX21,BZ21,CB21,CD21,CF21,CH21,CN21,CP21,CR21,CT21,CV21,CL21,CJ21,CX21,CZ21),5)</f>
        <v>2521.6999999999998</v>
      </c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</row>
    <row r="22" spans="1:209" s="2" customFormat="1" ht="15.75" customHeight="1" thickTop="1" thickBot="1" x14ac:dyDescent="0.3">
      <c r="A22" s="3"/>
      <c r="B22" s="80">
        <v>16</v>
      </c>
      <c r="C22" s="105" t="s">
        <v>174</v>
      </c>
      <c r="D22" s="106" t="s">
        <v>175</v>
      </c>
      <c r="E22" s="107">
        <v>2005</v>
      </c>
      <c r="F22" s="238" t="s">
        <v>43</v>
      </c>
      <c r="G22" s="335"/>
      <c r="H22" s="336"/>
      <c r="I22" s="118"/>
      <c r="J22" s="111"/>
      <c r="K22" s="114"/>
      <c r="L22" s="115"/>
      <c r="M22" s="109"/>
      <c r="N22" s="110"/>
      <c r="O22" s="112"/>
      <c r="P22" s="113"/>
      <c r="Q22" s="189"/>
      <c r="R22" s="199"/>
      <c r="S22" s="127"/>
      <c r="T22" s="208">
        <v>0</v>
      </c>
      <c r="U22" s="109"/>
      <c r="V22" s="110"/>
      <c r="W22" s="112"/>
      <c r="X22" s="113"/>
      <c r="Y22" s="120"/>
      <c r="Z22" s="111"/>
      <c r="AA22" s="114">
        <v>9</v>
      </c>
      <c r="AB22" s="115">
        <f>(VLOOKUP(AA22,multiple,2,FALSE))*$AB$5</f>
        <v>86.25</v>
      </c>
      <c r="AC22" s="189"/>
      <c r="AD22" s="199"/>
      <c r="AE22" s="127"/>
      <c r="AF22" s="208"/>
      <c r="AG22" s="120"/>
      <c r="AH22" s="111"/>
      <c r="AI22" s="114"/>
      <c r="AJ22" s="115"/>
      <c r="AK22" s="120"/>
      <c r="AL22" s="111"/>
      <c r="AM22" s="114">
        <v>3</v>
      </c>
      <c r="AN22" s="115">
        <f>(VLOOKUP(AM22,multiple,2,FALSE))*$AN$5</f>
        <v>269.5</v>
      </c>
      <c r="AO22" s="118"/>
      <c r="AP22" s="116"/>
      <c r="AQ22" s="114">
        <v>3</v>
      </c>
      <c r="AR22" s="122">
        <f>(VLOOKUP(AQ22,multiple,2,FALSE))*$AR$5</f>
        <v>626.5</v>
      </c>
      <c r="AS22" s="189"/>
      <c r="AT22" s="199"/>
      <c r="AU22" s="127"/>
      <c r="AV22" s="208"/>
      <c r="AW22" s="120"/>
      <c r="AX22" s="111"/>
      <c r="AY22" s="114"/>
      <c r="AZ22" s="115"/>
      <c r="BA22" s="120"/>
      <c r="BB22" s="121"/>
      <c r="BC22" s="114">
        <v>17</v>
      </c>
      <c r="BD22" s="115">
        <f>(VLOOKUP(BC22,multiple,2,FALSE))*$BD$5</f>
        <v>132</v>
      </c>
      <c r="BE22" s="189"/>
      <c r="BF22" s="199"/>
      <c r="BG22" s="127"/>
      <c r="BH22" s="208"/>
      <c r="BI22" s="68"/>
      <c r="BJ22" s="69"/>
      <c r="BK22" s="120"/>
      <c r="BL22" s="121"/>
      <c r="BM22" s="114"/>
      <c r="BN22" s="115"/>
      <c r="BO22" s="120"/>
      <c r="BP22" s="111"/>
      <c r="BQ22" s="127"/>
      <c r="BR22" s="117"/>
      <c r="BS22" s="120"/>
      <c r="BT22" s="111"/>
      <c r="BU22" s="114">
        <v>5</v>
      </c>
      <c r="BV22" s="115">
        <f>(VLOOKUP(BU22,multiple,2,FALSE))*BV$5</f>
        <v>346.5</v>
      </c>
      <c r="BW22" s="68"/>
      <c r="BX22" s="75"/>
      <c r="BY22" s="120"/>
      <c r="BZ22" s="111"/>
      <c r="CA22" s="114"/>
      <c r="CB22" s="115"/>
      <c r="CC22" s="76"/>
      <c r="CD22" s="71"/>
      <c r="CE22" s="139"/>
      <c r="CF22" s="140"/>
      <c r="CG22" s="124">
        <v>2</v>
      </c>
      <c r="CH22" s="115">
        <f>(VLOOKUP(CG22,multiple,2,FALSE))*$CH$5</f>
        <v>807.5</v>
      </c>
      <c r="CI22" s="139"/>
      <c r="CJ22" s="111"/>
      <c r="CK22" s="127"/>
      <c r="CL22" s="117"/>
      <c r="CM22" s="265"/>
      <c r="CN22" s="266"/>
      <c r="CO22" s="139"/>
      <c r="CP22" s="111"/>
      <c r="CQ22" s="127">
        <v>1</v>
      </c>
      <c r="CR22" s="202">
        <f>(VLOOKUP(CQ22,multiple,2,FALSE))*$CR$5</f>
        <v>275</v>
      </c>
      <c r="CS22" s="189"/>
      <c r="CT22" s="149">
        <v>0</v>
      </c>
      <c r="CU22" s="127"/>
      <c r="CV22" s="285">
        <v>0</v>
      </c>
      <c r="CW22" s="156"/>
      <c r="CX22" s="111"/>
      <c r="CY22" s="127"/>
      <c r="CZ22" s="145">
        <v>0</v>
      </c>
      <c r="DA22" s="78">
        <f>LARGE((H22,AD22,AF22,J22,L22,Z22,AB22,N22,P22,R22,T22,V22,X22,AL22,AN22,AH22,AJ22,AP22,AR22,AT22,AV22,BB22,BD22,BF22,BH22,BJ22,BL22,BN22,AX22,AZ22,BP22,BR22,BT22,BV22,BX22,BZ22,CB22,CD22,CF22,CH22,CJ22,CL22,CN22,CP22,CR22,CT22,CV22,CX22,CZ22),1)+LARGE((H22,AD22:AF22,J22,L22,Z22,AB22,N22,P22,R22,T22,V22,X22,AL22,AN22,AH22,AJ22,AP22,AR22,AT22,AV22,BB22,BD22,BF22,BH22,BJ22,BL22,BN22,AX22,AZ22,BP22,BR22,BT22,BV22,BX22,BZ22,CB22,CD22,CF22,CH22,CJ22,CL22,CN22,CP22,CR22,CT22,CV22,CX22,CZ22),2)+LARGE((H22,AD22,AF22,J22,L22,Z22,AB22,N22,P22,R22,T22,V22,X22,AL22,AN22,AH22,AJ22,AP22,AR22,AT22,AV22,BB22,BD22,BF22,BH22,BJ22,BL22,BN22,AX22,AZ22,BP22,BR22,BT22,BV22,BX22,BZ22,CB22,CJ22,CL22,CD22,CF22,CH22,CP22,CN22,CR22,CT22,CV22,CX22,CZ22),3)+LARGE((H22,AD22,AF22,J22,L22,Z22,AB22,N22,P22,R22,T22,V22,X22,AL22,AN22,AH22,AJ22,AP22,AR22,AT22,AV22,BB22,BD22,BF22,BH22,BJ22,BL22,BN22,AX22,AZ22,BP22,BR22,BT22,BV22,BX22,BZ22,CB22,CD22,CF22,CH22,CJ22,CL22,CN22,CP22,CR22,CT22,CV22,CX22,CZ22),4)+LARGE((H22,AD22,AF22,J22,L22,Z22,AB22,N22,P22,R22,T22,V22,X22,AL22,AN22,AH22,AJ22,AP22,AR22,AT22,AV22,BB22,BD22,BF22,BH22,BJ22,BL22,BN22,AX22,AZ22,BP22,BR22,BT22,BV22,BX22,BZ22,CB22,CD22,CF22,CH22,CN22,CP22,CR22,CT22,CV22,CL22,CJ22,CX22,CZ22),5)</f>
        <v>2325</v>
      </c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</row>
    <row r="23" spans="1:209" s="2" customFormat="1" ht="15.75" customHeight="1" thickTop="1" thickBot="1" x14ac:dyDescent="0.3">
      <c r="A23" s="3"/>
      <c r="B23" s="80">
        <v>17</v>
      </c>
      <c r="C23" s="290" t="s">
        <v>162</v>
      </c>
      <c r="D23" s="106" t="s">
        <v>163</v>
      </c>
      <c r="E23" s="107">
        <v>2005</v>
      </c>
      <c r="F23" s="238" t="s">
        <v>164</v>
      </c>
      <c r="G23" s="337"/>
      <c r="H23" s="338"/>
      <c r="I23" s="118"/>
      <c r="J23" s="111"/>
      <c r="K23" s="114">
        <v>8</v>
      </c>
      <c r="L23" s="115">
        <f>(VLOOKUP(K23,UMM,2,FALSE))*$L$5</f>
        <v>130</v>
      </c>
      <c r="M23" s="109"/>
      <c r="N23" s="110"/>
      <c r="O23" s="112"/>
      <c r="P23" s="113"/>
      <c r="Q23" s="189"/>
      <c r="R23" s="199">
        <v>0</v>
      </c>
      <c r="S23" s="127">
        <v>3</v>
      </c>
      <c r="T23" s="196">
        <f>(VLOOKUP(S23,multiple,2,FALSE))*$T$5</f>
        <v>210</v>
      </c>
      <c r="U23" s="109"/>
      <c r="V23" s="110"/>
      <c r="W23" s="112"/>
      <c r="X23" s="113"/>
      <c r="Y23" s="120"/>
      <c r="Z23" s="111"/>
      <c r="AA23" s="114"/>
      <c r="AB23" s="115"/>
      <c r="AC23" s="189"/>
      <c r="AD23" s="199"/>
      <c r="AE23" s="127"/>
      <c r="AF23" s="196"/>
      <c r="AG23" s="120"/>
      <c r="AH23" s="111"/>
      <c r="AI23" s="114">
        <v>6</v>
      </c>
      <c r="AJ23" s="115">
        <f>(VLOOKUP(AI23,UMM,2,FALSE))*$AJ$5</f>
        <v>270</v>
      </c>
      <c r="AK23" s="120"/>
      <c r="AL23" s="111"/>
      <c r="AM23" s="114"/>
      <c r="AN23" s="115"/>
      <c r="AO23" s="118"/>
      <c r="AP23" s="116"/>
      <c r="AQ23" s="114">
        <v>3</v>
      </c>
      <c r="AR23" s="122">
        <f>(VLOOKUP(AQ23,multiple,2,FALSE))*$AR$5</f>
        <v>626.5</v>
      </c>
      <c r="AS23" s="189"/>
      <c r="AT23" s="199"/>
      <c r="AU23" s="127">
        <v>5</v>
      </c>
      <c r="AV23" s="196">
        <f>(VLOOKUP(AU23,multiple,2,FALSE))*$AV$5</f>
        <v>299.75</v>
      </c>
      <c r="AW23" s="120"/>
      <c r="AX23" s="111"/>
      <c r="AY23" s="114"/>
      <c r="AZ23" s="115"/>
      <c r="BA23" s="120"/>
      <c r="BB23" s="121"/>
      <c r="BC23" s="114">
        <v>5</v>
      </c>
      <c r="BD23" s="115">
        <f>(VLOOKUP(BC23,multiple,2,FALSE))*$BD$5</f>
        <v>726</v>
      </c>
      <c r="BE23" s="189"/>
      <c r="BF23" s="234"/>
      <c r="BG23" s="127">
        <v>6</v>
      </c>
      <c r="BH23" s="196">
        <f>(VLOOKUP(BG23,multiple,2,FALSE))*$BH$5</f>
        <v>152.5</v>
      </c>
      <c r="BI23" s="68"/>
      <c r="BJ23" s="69"/>
      <c r="BK23" s="120"/>
      <c r="BL23" s="121"/>
      <c r="BM23" s="114"/>
      <c r="BN23" s="115"/>
      <c r="BO23" s="120"/>
      <c r="BP23" s="119"/>
      <c r="BQ23" s="124"/>
      <c r="BR23" s="117"/>
      <c r="BS23" s="120"/>
      <c r="BT23" s="111"/>
      <c r="BU23" s="114"/>
      <c r="BV23" s="115"/>
      <c r="BW23" s="68"/>
      <c r="BX23" s="75"/>
      <c r="BY23" s="120"/>
      <c r="BZ23" s="111"/>
      <c r="CA23" s="114"/>
      <c r="CB23" s="115"/>
      <c r="CC23" s="76"/>
      <c r="CD23" s="71"/>
      <c r="CE23" s="139"/>
      <c r="CF23" s="111"/>
      <c r="CG23" s="124"/>
      <c r="CH23" s="117"/>
      <c r="CI23" s="139"/>
      <c r="CJ23" s="111"/>
      <c r="CK23" s="127"/>
      <c r="CL23" s="117"/>
      <c r="CM23" s="265"/>
      <c r="CN23" s="266"/>
      <c r="CO23" s="139"/>
      <c r="CP23" s="111"/>
      <c r="CQ23" s="127"/>
      <c r="CR23" s="117"/>
      <c r="CS23" s="189"/>
      <c r="CT23" s="149">
        <v>0</v>
      </c>
      <c r="CU23" s="127">
        <v>11</v>
      </c>
      <c r="CV23" s="117">
        <f>(VLOOKUP(CU23,multiple,2,FALSE))*$CV$5</f>
        <v>161</v>
      </c>
      <c r="CW23" s="156"/>
      <c r="CX23" s="111"/>
      <c r="CY23" s="127"/>
      <c r="CZ23" s="145">
        <v>0</v>
      </c>
      <c r="DA23" s="78">
        <f>LARGE((H23,AD23,AF23,J23,L23,Z23,AB23,N23,P23,R23,T23,V23,X23,AL23,AN23,AH23,AJ23,AP23,AR23,AT23,AV23,BB23,BD23,BF23,BH23,BJ23,BL23,BN23,AX23,AZ23,BP23,BR23,BT23,BV23,BX23,BZ23,CB23,CD23,CF23,CH23,CJ23,CL23,CN23,CP23,CR23,CT23,CV23,CX23,CZ23),1)+LARGE((H23,AD23:AF23,J23,L23,Z23,AB23,N23,P23,R23,T23,V23,X23,AL23,AN23,AH23,AJ23,AP23,AR23,AT23,AV23,BB23,BD23,BF23,BH23,BJ23,BL23,BN23,AX23,AZ23,BP23,BR23,BT23,BV23,BX23,BZ23,CB23,CD23,CF23,CH23,CJ23,CL23,CN23,CP23,CR23,CT23,CV23,CX23,CZ23),2)+LARGE((H23,AD23,AF23,J23,L23,Z23,AB23,N23,P23,R23,T23,V23,X23,AL23,AN23,AH23,AJ23,AP23,AR23,AT23,AV23,BB23,BD23,BF23,BH23,BJ23,BL23,BN23,AX23,AZ23,BP23,BR23,BT23,BV23,BX23,BZ23,CB23,CJ23,CL23,CD23,CF23,CH23,CP23,CN23,CR23,CT23,CV23,CX23,CZ23),3)+LARGE((H23,AD23,AF23,J23,L23,Z23,AB23,N23,P23,R23,T23,V23,X23,AL23,AN23,AH23,AJ23,AP23,AR23,AT23,AV23,BB23,BD23,BF23,BH23,BJ23,BL23,BN23,AX23,AZ23,BP23,BR23,BT23,BV23,BX23,BZ23,CB23,CD23,CF23,CH23,CJ23,CL23,CN23,CP23,CR23,CT23,CV23,CX23,CZ23),4)+LARGE((H23,AD23,AF23,J23,L23,Z23,AB23,N23,P23,R23,T23,V23,X23,AL23,AN23,AH23,AJ23,AP23,AR23,AT23,AV23,BB23,BD23,BF23,BH23,BJ23,BL23,BN23,AX23,AZ23,BP23,BR23,BT23,BV23,BX23,BZ23,CB23,CD23,CF23,CH23,CN23,CP23,CR23,CT23,CV23,CL23,CJ23,CX23,CZ23),5)</f>
        <v>2132.25</v>
      </c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</row>
    <row r="24" spans="1:209" s="2" customFormat="1" ht="15.75" customHeight="1" thickTop="1" thickBot="1" x14ac:dyDescent="0.3">
      <c r="A24" s="3"/>
      <c r="B24" s="80">
        <v>18</v>
      </c>
      <c r="C24" s="105" t="s">
        <v>148</v>
      </c>
      <c r="D24" s="106" t="s">
        <v>149</v>
      </c>
      <c r="E24" s="107">
        <v>2005</v>
      </c>
      <c r="F24" s="95" t="s">
        <v>74</v>
      </c>
      <c r="G24" s="339"/>
      <c r="H24" s="338"/>
      <c r="I24" s="118"/>
      <c r="J24" s="119"/>
      <c r="K24" s="114">
        <v>3</v>
      </c>
      <c r="L24" s="115">
        <f>(VLOOKUP(K24,UMM,2,FALSE))*$L$5</f>
        <v>227.5</v>
      </c>
      <c r="M24" s="109"/>
      <c r="N24" s="110"/>
      <c r="O24" s="112"/>
      <c r="P24" s="113"/>
      <c r="Q24" s="189"/>
      <c r="R24" s="199"/>
      <c r="S24" s="127">
        <v>1</v>
      </c>
      <c r="T24" s="194">
        <f>(VLOOKUP(S24,multiple,2,FALSE))*$T$5</f>
        <v>300</v>
      </c>
      <c r="U24" s="109"/>
      <c r="V24" s="110"/>
      <c r="W24" s="112">
        <v>2</v>
      </c>
      <c r="X24" s="113">
        <f>(VLOOKUP(W24,UMM,2,FALSE))*$X$5</f>
        <v>221</v>
      </c>
      <c r="Y24" s="120"/>
      <c r="Z24" s="111"/>
      <c r="AA24" s="114"/>
      <c r="AB24" s="115"/>
      <c r="AC24" s="189"/>
      <c r="AD24" s="199"/>
      <c r="AE24" s="127">
        <v>2</v>
      </c>
      <c r="AF24" s="194">
        <f>(VLOOKUP(AE24,multiple,2,FALSE))*$AF$5</f>
        <v>250.75</v>
      </c>
      <c r="AG24" s="120"/>
      <c r="AH24" s="111"/>
      <c r="AI24" s="114"/>
      <c r="AJ24" s="115"/>
      <c r="AK24" s="120"/>
      <c r="AL24" s="111"/>
      <c r="AM24" s="114"/>
      <c r="AN24" s="115"/>
      <c r="AO24" s="118"/>
      <c r="AP24" s="116"/>
      <c r="AQ24" s="114">
        <v>17</v>
      </c>
      <c r="AR24" s="122">
        <f>(VLOOKUP(AQ24,multiple,2,FALSE))*$AR$5</f>
        <v>89.5</v>
      </c>
      <c r="AS24" s="189"/>
      <c r="AT24" s="199"/>
      <c r="AU24" s="127">
        <v>1</v>
      </c>
      <c r="AV24" s="194">
        <f>(VLOOKUP(AU24,multiple,2,FALSE))*$AV$5</f>
        <v>545</v>
      </c>
      <c r="AW24" s="120"/>
      <c r="AX24" s="111"/>
      <c r="AY24" s="114"/>
      <c r="AZ24" s="115"/>
      <c r="BA24" s="120"/>
      <c r="BB24" s="121"/>
      <c r="BC24" s="114">
        <v>9</v>
      </c>
      <c r="BD24" s="115">
        <f>(VLOOKUP(BC24,multiple,2,FALSE))*$BD$5</f>
        <v>330</v>
      </c>
      <c r="BE24" s="189"/>
      <c r="BF24" s="199"/>
      <c r="BG24" s="127">
        <v>1</v>
      </c>
      <c r="BH24" s="194">
        <f>(VLOOKUP(BG24,multiple,2,FALSE))*$BH$5</f>
        <v>305</v>
      </c>
      <c r="BI24" s="68"/>
      <c r="BJ24" s="69"/>
      <c r="BK24" s="120"/>
      <c r="BL24" s="121"/>
      <c r="BM24" s="114"/>
      <c r="BN24" s="115"/>
      <c r="BO24" s="120"/>
      <c r="BP24" s="119"/>
      <c r="BQ24" s="124"/>
      <c r="BR24" s="117"/>
      <c r="BS24" s="120"/>
      <c r="BT24" s="111"/>
      <c r="BU24" s="114">
        <v>9</v>
      </c>
      <c r="BV24" s="115">
        <f>(VLOOKUP(BU24,multiple,2,FALSE))*BV$5</f>
        <v>157.5</v>
      </c>
      <c r="BW24" s="68"/>
      <c r="BX24" s="69"/>
      <c r="BY24" s="120"/>
      <c r="BZ24" s="111"/>
      <c r="CA24" s="114"/>
      <c r="CB24" s="115"/>
      <c r="CC24" s="76"/>
      <c r="CD24" s="71"/>
      <c r="CE24" s="139"/>
      <c r="CF24" s="140"/>
      <c r="CG24" s="124">
        <v>8</v>
      </c>
      <c r="CH24" s="138">
        <f>(VLOOKUP(CG24,multiple,2,FALSE))*$CH$5</f>
        <v>380</v>
      </c>
      <c r="CI24" s="139"/>
      <c r="CJ24" s="111"/>
      <c r="CK24" s="127"/>
      <c r="CL24" s="117"/>
      <c r="CM24" s="265"/>
      <c r="CN24" s="266"/>
      <c r="CO24" s="139"/>
      <c r="CP24" s="111"/>
      <c r="CQ24" s="127"/>
      <c r="CR24" s="117"/>
      <c r="CS24" s="189"/>
      <c r="CT24" s="149"/>
      <c r="CU24" s="127">
        <v>3</v>
      </c>
      <c r="CV24" s="117">
        <f>(VLOOKUP(CU24,multiple,2,FALSE))*$CV$5</f>
        <v>490</v>
      </c>
      <c r="CW24" s="156"/>
      <c r="CX24" s="111"/>
      <c r="CY24" s="127"/>
      <c r="CZ24" s="148">
        <v>0</v>
      </c>
      <c r="DA24" s="78">
        <f>LARGE((H24,AD24,AF24,J24,L24,Z24,AB24,N24,P24,R24,T24,V24,X24,AL24,AN24,AH24,AJ24,AP24,AR24,AT24,AV24,BB24,BD24,BF24,BH24,BJ24,BL24,BN24,AX24,AZ24,BP24,BR24,BT24,BV24,BX24,BZ24,CB24,CD24,CF24,CH24,CJ24,CL24,CN24,CP24,CR24,CT24,CV24,CX24,CZ24),1)+LARGE((H24,AD24:AF24,J24,L24,Z24,AB24,N24,P24,R24,T24,V24,X24,AL24,AN24,AH24,AJ24,AP24,AR24,AT24,AV24,BB24,BD24,BF24,BH24,BJ24,BL24,BN24,AX24,AZ24,BP24,BR24,BT24,BV24,BX24,BZ24,CB24,CD24,CF24,CH24,CJ24,CL24,CN24,CP24,CR24,CT24,CV24,CX24,CZ24),2)+LARGE((H24,AD24,AF24,J24,L24,Z24,AB24,N24,P24,R24,T24,V24,X24,AL24,AN24,AH24,AJ24,AP24,AR24,AT24,AV24,BB24,BD24,BF24,BH24,BJ24,BL24,BN24,AX24,AZ24,BP24,BR24,BT24,BV24,BX24,BZ24,CB24,CJ24,CL24,CD24,CF24,CH24,CP24,CN24,CR24,CT24,CV24,CX24,CZ24),3)+LARGE((H24,AD24,AF24,J24,L24,Z24,AB24,N24,P24,R24,T24,V24,X24,AL24,AN24,AH24,AJ24,AP24,AR24,AT24,AV24,BB24,BD24,BF24,BH24,BJ24,BL24,BN24,AX24,AZ24,BP24,BR24,BT24,BV24,BX24,BZ24,CB24,CD24,CF24,CH24,CJ24,CL24,CN24,CP24,CR24,CT24,CV24,CX24,CZ24),4)+LARGE((H24,AD24,AF24,J24,L24,Z24,AB24,N24,P24,R24,T24,V24,X24,AL24,AN24,AH24,AJ24,AP24,AR24,AT24,AV24,BB24,BD24,BF24,BH24,BJ24,BL24,BN24,AX24,AZ24,BP24,BR24,BT24,BV24,BX24,BZ24,CB24,CD24,CF24,CH24,CN24,CP24,CR24,CT24,CV24,CL24,CJ24,CX24,CZ24),5)</f>
        <v>2050</v>
      </c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</row>
    <row r="25" spans="1:209" s="2" customFormat="1" ht="15.75" customHeight="1" thickTop="1" thickBot="1" x14ac:dyDescent="0.3">
      <c r="A25" s="3"/>
      <c r="B25" s="80">
        <v>19</v>
      </c>
      <c r="C25" s="105" t="s">
        <v>94</v>
      </c>
      <c r="D25" s="106" t="s">
        <v>95</v>
      </c>
      <c r="E25" s="107">
        <v>2004</v>
      </c>
      <c r="F25" s="238" t="s">
        <v>40</v>
      </c>
      <c r="G25" s="340"/>
      <c r="H25" s="338"/>
      <c r="I25" s="118"/>
      <c r="J25" s="119"/>
      <c r="K25" s="114">
        <v>7</v>
      </c>
      <c r="L25" s="115">
        <f>(VLOOKUP(K25,UMM,2,FALSE))*$L$5</f>
        <v>146.25</v>
      </c>
      <c r="M25" s="109"/>
      <c r="N25" s="110"/>
      <c r="O25" s="112">
        <v>2</v>
      </c>
      <c r="P25" s="113">
        <f>(VLOOKUP(O25,UMM,2,FALSE))*$P$5</f>
        <v>72.25</v>
      </c>
      <c r="Q25" s="189"/>
      <c r="R25" s="116"/>
      <c r="S25" s="127"/>
      <c r="T25" s="194"/>
      <c r="U25" s="109"/>
      <c r="V25" s="110"/>
      <c r="W25" s="112">
        <v>3</v>
      </c>
      <c r="X25" s="113">
        <f>(VLOOKUP(W25,UMM,2,FALSE))*$X$5</f>
        <v>182</v>
      </c>
      <c r="Y25" s="118"/>
      <c r="Z25" s="111"/>
      <c r="AA25" s="114">
        <v>8</v>
      </c>
      <c r="AB25" s="115">
        <f>(VLOOKUP(AA25,multiple,2,FALSE))*$AB$5</f>
        <v>138</v>
      </c>
      <c r="AC25" s="189"/>
      <c r="AD25" s="116"/>
      <c r="AE25" s="127"/>
      <c r="AF25" s="194"/>
      <c r="AG25" s="118"/>
      <c r="AH25" s="111"/>
      <c r="AI25" s="114">
        <v>8</v>
      </c>
      <c r="AJ25" s="115">
        <f>(VLOOKUP(AI25,UMM,2,FALSE))*$AJ$5</f>
        <v>216</v>
      </c>
      <c r="AK25" s="120"/>
      <c r="AL25" s="111"/>
      <c r="AM25" s="114"/>
      <c r="AN25" s="115"/>
      <c r="AO25" s="118">
        <v>18</v>
      </c>
      <c r="AP25" s="116">
        <f>(VLOOKUP(AO25,multiple,2,FALSE))*$AP$5</f>
        <v>206.29</v>
      </c>
      <c r="AQ25" s="114"/>
      <c r="AR25" s="122"/>
      <c r="AS25" s="189"/>
      <c r="AT25" s="116"/>
      <c r="AU25" s="127"/>
      <c r="AV25" s="194"/>
      <c r="AW25" s="120"/>
      <c r="AX25" s="111"/>
      <c r="AY25" s="114"/>
      <c r="AZ25" s="115"/>
      <c r="BA25" s="120"/>
      <c r="BB25" s="121"/>
      <c r="BC25" s="114">
        <v>33</v>
      </c>
      <c r="BD25" s="115">
        <v>0</v>
      </c>
      <c r="BE25" s="189">
        <v>8</v>
      </c>
      <c r="BF25" s="116">
        <v>0</v>
      </c>
      <c r="BG25" s="127"/>
      <c r="BH25" s="194"/>
      <c r="BI25" s="68">
        <v>46</v>
      </c>
      <c r="BJ25" s="69">
        <v>0</v>
      </c>
      <c r="BK25" s="120"/>
      <c r="BL25" s="121"/>
      <c r="BM25" s="114">
        <v>3</v>
      </c>
      <c r="BN25" s="115">
        <f>(VLOOKUP(BM25,multiple,2,FALSE))*$BN$5</f>
        <v>168</v>
      </c>
      <c r="BO25" s="120"/>
      <c r="BP25" s="111"/>
      <c r="BQ25" s="127">
        <v>3</v>
      </c>
      <c r="BR25" s="204">
        <f>(VLOOKUP(BQ25,multiple,2,FALSE))*$BR$5</f>
        <v>311.5</v>
      </c>
      <c r="BS25" s="120"/>
      <c r="BT25" s="111"/>
      <c r="BU25" s="114">
        <v>6</v>
      </c>
      <c r="BV25" s="115">
        <f>(VLOOKUP(BU25,multiple,2,FALSE))*BV$5</f>
        <v>315</v>
      </c>
      <c r="BW25" s="68"/>
      <c r="BX25" s="75"/>
      <c r="BY25" s="120"/>
      <c r="BZ25" s="111"/>
      <c r="CA25" s="114">
        <v>1</v>
      </c>
      <c r="CB25" s="115">
        <f>(VLOOKUP(CA25,multiple,2,FALSE))*CB$5</f>
        <v>190</v>
      </c>
      <c r="CC25" s="76"/>
      <c r="CD25" s="71"/>
      <c r="CE25" s="139"/>
      <c r="CF25" s="140"/>
      <c r="CG25" s="124">
        <v>5</v>
      </c>
      <c r="CH25" s="115">
        <f>(VLOOKUP(CG25,multiple,2,FALSE))*$CH$5</f>
        <v>522.5</v>
      </c>
      <c r="CI25" s="139"/>
      <c r="CJ25" s="111"/>
      <c r="CK25" s="127"/>
      <c r="CL25" s="117"/>
      <c r="CM25" s="265">
        <v>49</v>
      </c>
      <c r="CN25" s="266">
        <v>0</v>
      </c>
      <c r="CO25" s="139"/>
      <c r="CP25" s="111"/>
      <c r="CQ25" s="127">
        <v>3</v>
      </c>
      <c r="CR25" s="202">
        <f>(VLOOKUP(CQ25,multiple,2,FALSE))*$CR$5</f>
        <v>192.5</v>
      </c>
      <c r="CS25" s="189"/>
      <c r="CT25" s="149"/>
      <c r="CU25" s="127">
        <v>9</v>
      </c>
      <c r="CV25" s="204">
        <f>(VLOOKUP(CU25,multiple,2,FALSE))*$CV$5</f>
        <v>175</v>
      </c>
      <c r="CW25" s="156"/>
      <c r="CX25" s="149">
        <v>0</v>
      </c>
      <c r="CY25" s="127">
        <v>10</v>
      </c>
      <c r="CZ25" s="138">
        <f>(VLOOKUP(CY25,multiple,2,FALSE))*$CZ$5</f>
        <v>160.79999999999998</v>
      </c>
      <c r="DA25" s="78">
        <f>LARGE((H25,AD25,AF25,J25,L25,Z25,AB25,N25,P25,R25,T25,V25,X25,AL25,AN25,AH25,AJ25,AP25,AR25,AT25,AV25,BB25,BD25,BF25,BH25,BJ25,BL25,BN25,AX25,AZ25,BP25,BR25,BT25,BV25,BX25,BZ25,CB25,CD25,CF25,CH25,CJ25,CL25,CN25,CP25,CR25,CT25,CV25,CX25,CZ25),1)+LARGE((H25,AD25:AF25,J25,L25,Z25,AB25,N25,P25,R25,T25,V25,X25,AL25,AN25,AH25,AJ25,AP25,AR25,AT25,AV25,BB25,BD25,BF25,BH25,BJ25,BL25,BN25,AX25,AZ25,BP25,BR25,BT25,BV25,BX25,BZ25,CB25,CD25,CF25,CH25,CJ25,CL25,CN25,CP25,CR25,CT25,CV25,CX25,CZ25),2)+LARGE((H25,AD25,AF25,J25,L25,Z25,AB25,N25,P25,R25,T25,V25,X25,AL25,AN25,AH25,AJ25,AP25,AR25,AT25,AV25,BB25,BD25,BF25,BH25,BJ25,BL25,BN25,AX25,AZ25,BP25,BR25,BT25,BV25,BX25,BZ25,CB25,CJ25,CL25,CD25,CF25,CH25,CP25,CN25,CR25,CT25,CV25,CX25,CZ25),3)+LARGE((H25,AD25,AF25,J25,L25,Z25,AB25,N25,P25,R25,T25,V25,X25,AL25,AN25,AH25,AJ25,AP25,AR25,AT25,AV25,BB25,BD25,BF25,BH25,BJ25,BL25,BN25,AX25,AZ25,BP25,BR25,BT25,BV25,BX25,BZ25,CB25,CD25,CF25,CH25,CJ25,CL25,CN25,CP25,CR25,CT25,CV25,CX25,CZ25),4)+LARGE((H25,AD25,AF25,J25,L25,Z25,AB25,N25,P25,R25,T25,V25,X25,AL25,AN25,AH25,AJ25,AP25,AR25,AT25,AV25,BB25,BD25,BF25,BH25,BJ25,BL25,BN25,AX25,AZ25,BP25,BR25,BT25,BV25,BX25,BZ25,CB25,CD25,CF25,CH25,CN25,CP25,CR25,CT25,CV25,CL25,CJ25,CX25,CZ25),5)</f>
        <v>1571.29</v>
      </c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</row>
    <row r="26" spans="1:209" s="2" customFormat="1" ht="15.75" customHeight="1" thickTop="1" thickBot="1" x14ac:dyDescent="0.3">
      <c r="A26" s="3"/>
      <c r="B26" s="80">
        <v>20</v>
      </c>
      <c r="C26" s="97" t="s">
        <v>178</v>
      </c>
      <c r="D26" s="92" t="s">
        <v>179</v>
      </c>
      <c r="E26" s="93">
        <v>2005</v>
      </c>
      <c r="F26" s="95" t="s">
        <v>52</v>
      </c>
      <c r="G26" s="341"/>
      <c r="H26" s="342"/>
      <c r="I26" s="118"/>
      <c r="J26" s="119"/>
      <c r="K26" s="114"/>
      <c r="L26" s="115"/>
      <c r="M26" s="109"/>
      <c r="N26" s="110"/>
      <c r="O26" s="112"/>
      <c r="P26" s="113"/>
      <c r="Q26" s="189"/>
      <c r="R26" s="199">
        <v>0</v>
      </c>
      <c r="S26" s="127"/>
      <c r="T26" s="206">
        <v>0</v>
      </c>
      <c r="U26" s="109"/>
      <c r="V26" s="110"/>
      <c r="W26" s="112"/>
      <c r="X26" s="113"/>
      <c r="Y26" s="118"/>
      <c r="Z26" s="111"/>
      <c r="AA26" s="114">
        <v>7</v>
      </c>
      <c r="AB26" s="115">
        <f>(VLOOKUP(AA26,multiple,2,FALSE))*$AB$5</f>
        <v>155.25</v>
      </c>
      <c r="AC26" s="189"/>
      <c r="AD26" s="199"/>
      <c r="AE26" s="127">
        <v>3</v>
      </c>
      <c r="AF26" s="194">
        <f>(VLOOKUP(AE26,multiple,2,FALSE))*$AF$5</f>
        <v>206.5</v>
      </c>
      <c r="AG26" s="118"/>
      <c r="AH26" s="119"/>
      <c r="AI26" s="114">
        <v>7</v>
      </c>
      <c r="AJ26" s="115">
        <f>(VLOOKUP(AI26,UMM,2,FALSE))*$AJ$5</f>
        <v>243</v>
      </c>
      <c r="AK26" s="120"/>
      <c r="AL26" s="111"/>
      <c r="AM26" s="114">
        <v>2</v>
      </c>
      <c r="AN26" s="115">
        <f>(VLOOKUP(AM26,multiple,2,FALSE))*$AN$5</f>
        <v>327.25</v>
      </c>
      <c r="AO26" s="118"/>
      <c r="AP26" s="116"/>
      <c r="AQ26" s="114">
        <v>16</v>
      </c>
      <c r="AR26" s="122">
        <f>(VLOOKUP(AQ26,multiple,2,FALSE))*$AR$5</f>
        <v>161.09999999999994</v>
      </c>
      <c r="AS26" s="189"/>
      <c r="AT26" s="199"/>
      <c r="AU26" s="127">
        <v>7</v>
      </c>
      <c r="AV26" s="194">
        <f>(VLOOKUP(AU26,multiple,2,FALSE))*$AV$5</f>
        <v>245.25</v>
      </c>
      <c r="AW26" s="120"/>
      <c r="AX26" s="111"/>
      <c r="AY26" s="114"/>
      <c r="AZ26" s="115"/>
      <c r="BA26" s="120"/>
      <c r="BB26" s="119"/>
      <c r="BC26" s="114"/>
      <c r="BD26" s="115"/>
      <c r="BE26" s="189"/>
      <c r="BF26" s="199"/>
      <c r="BG26" s="127"/>
      <c r="BH26" s="194"/>
      <c r="BI26" s="68"/>
      <c r="BJ26" s="73"/>
      <c r="BK26" s="120"/>
      <c r="BL26" s="121"/>
      <c r="BM26" s="114"/>
      <c r="BN26" s="115"/>
      <c r="BO26" s="120"/>
      <c r="BP26" s="237"/>
      <c r="BQ26" s="127"/>
      <c r="BR26" s="115"/>
      <c r="BS26" s="120"/>
      <c r="BT26" s="111"/>
      <c r="BU26" s="114"/>
      <c r="BV26" s="115"/>
      <c r="BW26" s="68"/>
      <c r="BX26" s="75"/>
      <c r="BY26" s="120"/>
      <c r="BZ26" s="111"/>
      <c r="CA26" s="114"/>
      <c r="CB26" s="115"/>
      <c r="CC26" s="76"/>
      <c r="CD26" s="71"/>
      <c r="CE26" s="139"/>
      <c r="CF26" s="140"/>
      <c r="CG26" s="124">
        <v>18</v>
      </c>
      <c r="CH26" s="138">
        <f>(VLOOKUP(CG26,multiple,2,FALSE))*$CH$5</f>
        <v>93.1</v>
      </c>
      <c r="CI26" s="139"/>
      <c r="CJ26" s="111"/>
      <c r="CK26" s="127"/>
      <c r="CL26" s="117"/>
      <c r="CM26" s="265"/>
      <c r="CN26" s="266"/>
      <c r="CO26" s="139"/>
      <c r="CP26" s="111"/>
      <c r="CQ26" s="127"/>
      <c r="CR26" s="117"/>
      <c r="CS26" s="189"/>
      <c r="CT26" s="149">
        <v>0</v>
      </c>
      <c r="CU26" s="127">
        <v>3</v>
      </c>
      <c r="CV26" s="115">
        <f>(VLOOKUP(CU26,multiple,2,FALSE))*$CV$5</f>
        <v>490</v>
      </c>
      <c r="CW26" s="156"/>
      <c r="CX26" s="149">
        <v>0</v>
      </c>
      <c r="CY26" s="127">
        <v>9</v>
      </c>
      <c r="CZ26" s="117">
        <f>(VLOOKUP(CY26,multiple,2,FALSE))*$CZ$5</f>
        <v>167.5</v>
      </c>
      <c r="DA26" s="78">
        <f>LARGE((H26,AD26,AF26,J26,L26,Z26,AB26,N26,P26,R26,T26,V26,X26,AL26,AN26,AH26,AJ26,AP26,AR26,AT26,AV26,BB26,BD26,BF26,BH26,BJ26,BL26,BN26,AX26,AZ26,BP26,BR26,BT26,BV26,BX26,BZ26,CB26,CD26,CF26,CH26,CJ26,CL26,CN26,CP26,CR26,CT26,CV26,CX26,CZ26),1)+LARGE((H26,AD26:AF26,J26,L26,Z26,AB26,N26,P26,R26,T26,V26,X26,AL26,AN26,AH26,AJ26,AP26,AR26,AT26,AV26,BB26,BD26,BF26,BH26,BJ26,BL26,BN26,AX26,AZ26,BP26,BR26,BT26,BV26,BX26,BZ26,CB26,CD26,CF26,CH26,CJ26,CL26,CN26,CP26,CR26,CT26,CV26,CX26,CZ26),2)+LARGE((H26,AD26,AF26,J26,L26,Z26,AB26,N26,P26,R26,T26,V26,X26,AL26,AN26,AH26,AJ26,AP26,AR26,AT26,AV26,BB26,BD26,BF26,BH26,BJ26,BL26,BN26,AX26,AZ26,BP26,BR26,BT26,BV26,BX26,BZ26,CB26,CJ26,CL26,CD26,CF26,CH26,CP26,CN26,CR26,CT26,CV26,CX26,CZ26),3)+LARGE((H26,AD26,AF26,J26,L26,Z26,AB26,N26,P26,R26,T26,V26,X26,AL26,AN26,AH26,AJ26,AP26,AR26,AT26,AV26,BB26,BD26,BF26,BH26,BJ26,BL26,BN26,AX26,AZ26,BP26,BR26,BT26,BV26,BX26,BZ26,CB26,CD26,CF26,CH26,CJ26,CL26,CN26,CP26,CR26,CT26,CV26,CX26,CZ26),4)+LARGE((H26,AD26,AF26,J26,L26,Z26,AB26,N26,P26,R26,T26,V26,X26,AL26,AN26,AH26,AJ26,AP26,AR26,AT26,AV26,BB26,BD26,BF26,BH26,BJ26,BL26,BN26,AX26,AZ26,BP26,BR26,BT26,BV26,BX26,BZ26,CB26,CD26,CF26,CH26,CN26,CP26,CR26,CT26,CV26,CL26,CJ26,CX26,CZ26),5)</f>
        <v>1512</v>
      </c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</row>
    <row r="27" spans="1:209" s="2" customFormat="1" ht="15.75" customHeight="1" thickTop="1" thickBot="1" x14ac:dyDescent="0.3">
      <c r="A27" s="3"/>
      <c r="B27" s="80">
        <v>21</v>
      </c>
      <c r="C27" s="97" t="s">
        <v>92</v>
      </c>
      <c r="D27" s="92" t="s">
        <v>93</v>
      </c>
      <c r="E27" s="93">
        <v>2004</v>
      </c>
      <c r="F27" s="95" t="s">
        <v>74</v>
      </c>
      <c r="G27" s="339"/>
      <c r="H27" s="336"/>
      <c r="I27" s="118"/>
      <c r="J27" s="119"/>
      <c r="K27" s="114">
        <v>14</v>
      </c>
      <c r="L27" s="115">
        <v>0</v>
      </c>
      <c r="M27" s="109"/>
      <c r="N27" s="110"/>
      <c r="O27" s="112"/>
      <c r="P27" s="113"/>
      <c r="Q27" s="189"/>
      <c r="R27" s="116"/>
      <c r="S27" s="127"/>
      <c r="T27" s="195"/>
      <c r="U27" s="109"/>
      <c r="V27" s="180"/>
      <c r="W27" s="112">
        <v>1</v>
      </c>
      <c r="X27" s="113">
        <f>(VLOOKUP(W27,UMM,2,FALSE))*$X$5</f>
        <v>260</v>
      </c>
      <c r="Y27" s="118"/>
      <c r="Z27" s="111"/>
      <c r="AA27" s="114">
        <v>5</v>
      </c>
      <c r="AB27" s="115">
        <f>(VLOOKUP(AA27,multiple,2,FALSE))*$AB$5</f>
        <v>189.75</v>
      </c>
      <c r="AC27" s="189"/>
      <c r="AD27" s="116"/>
      <c r="AE27" s="127"/>
      <c r="AF27" s="195"/>
      <c r="AG27" s="118"/>
      <c r="AH27" s="111"/>
      <c r="AI27" s="114"/>
      <c r="AJ27" s="115"/>
      <c r="AK27" s="120"/>
      <c r="AL27" s="111"/>
      <c r="AM27" s="114"/>
      <c r="AN27" s="115"/>
      <c r="AO27" s="118"/>
      <c r="AP27" s="116"/>
      <c r="AQ27" s="114"/>
      <c r="AR27" s="122"/>
      <c r="AS27" s="189"/>
      <c r="AT27" s="116"/>
      <c r="AU27" s="127"/>
      <c r="AV27" s="195"/>
      <c r="AW27" s="120"/>
      <c r="AX27" s="111"/>
      <c r="AY27" s="114"/>
      <c r="AZ27" s="115"/>
      <c r="BA27" s="120"/>
      <c r="BB27" s="119"/>
      <c r="BC27" s="114"/>
      <c r="BD27" s="115"/>
      <c r="BE27" s="189"/>
      <c r="BF27" s="116"/>
      <c r="BG27" s="127"/>
      <c r="BH27" s="195"/>
      <c r="BI27" s="68"/>
      <c r="BJ27" s="69"/>
      <c r="BK27" s="120"/>
      <c r="BL27" s="121"/>
      <c r="BM27" s="114"/>
      <c r="BN27" s="115"/>
      <c r="BO27" s="120">
        <v>15</v>
      </c>
      <c r="BP27" s="237">
        <v>0</v>
      </c>
      <c r="BQ27" s="127">
        <v>3</v>
      </c>
      <c r="BR27" s="117">
        <f>(VLOOKUP(BQ27,multiple,2,FALSE))*$BR$5</f>
        <v>311.5</v>
      </c>
      <c r="BS27" s="120"/>
      <c r="BT27" s="242"/>
      <c r="BU27" s="114">
        <v>3</v>
      </c>
      <c r="BV27" s="115">
        <f>(VLOOKUP(BU27,multiple,2,FALSE))*BV$5</f>
        <v>441</v>
      </c>
      <c r="BW27" s="68"/>
      <c r="BX27" s="69"/>
      <c r="BY27" s="120"/>
      <c r="BZ27" s="111"/>
      <c r="CA27" s="114">
        <v>3</v>
      </c>
      <c r="CB27" s="115">
        <f>(VLOOKUP(CA27,multiple,2,FALSE))*CB$5</f>
        <v>133</v>
      </c>
      <c r="CC27" s="76"/>
      <c r="CD27" s="71"/>
      <c r="CE27" s="139"/>
      <c r="CF27" s="140"/>
      <c r="CG27" s="124">
        <v>11</v>
      </c>
      <c r="CH27" s="117">
        <f>(VLOOKUP(CG27,multiple,2,FALSE))*$CH$5</f>
        <v>218.49999999999997</v>
      </c>
      <c r="CI27" s="139"/>
      <c r="CJ27" s="111"/>
      <c r="CK27" s="127"/>
      <c r="CL27" s="117"/>
      <c r="CM27" s="265"/>
      <c r="CN27" s="266"/>
      <c r="CO27" s="139"/>
      <c r="CP27" s="111"/>
      <c r="CQ27" s="127"/>
      <c r="CR27" s="117"/>
      <c r="CS27" s="189"/>
      <c r="CT27" s="149"/>
      <c r="CU27" s="127"/>
      <c r="CV27" s="145"/>
      <c r="CW27" s="156"/>
      <c r="CX27" s="149">
        <v>0</v>
      </c>
      <c r="CY27" s="127">
        <v>8</v>
      </c>
      <c r="CZ27" s="117">
        <f>(VLOOKUP(CY27,multiple,2,FALSE))*$CZ$5</f>
        <v>268</v>
      </c>
      <c r="DA27" s="78">
        <f>LARGE((H27,AD27,AF27,J27,L27,Z27,AB27,N27,P27,R27,T27,V27,X27,AL27,AN27,AH27,AJ27,AP27,AR27,AT27,AV27,BB27,BD27,BF27,BH27,BJ27,BL27,BN27,AX27,AZ27,BP27,BR27,BT27,BV27,BX27,BZ27,CB27,CD27,CF27,CH27,CJ27,CL27,CN27,CP27,CR27,CT27,CV27,CX27,CZ27),1)+LARGE((H27,AD27:AF27,J27,L27,Z27,AB27,N27,P27,R27,T27,V27,X27,AL27,AN27,AH27,AJ27,AP27,AR27,AT27,AV27,BB27,BD27,BF27,BH27,BJ27,BL27,BN27,AX27,AZ27,BP27,BR27,BT27,BV27,BX27,BZ27,CB27,CD27,CF27,CH27,CJ27,CL27,CN27,CP27,CR27,CT27,CV27,CX27,CZ27),2)+LARGE((H27,AD27,AF27,J27,L27,Z27,AB27,N27,P27,R27,T27,V27,X27,AL27,AN27,AH27,AJ27,AP27,AR27,AT27,AV27,BB27,BD27,BF27,BH27,BJ27,BL27,BN27,AX27,AZ27,BP27,BR27,BT27,BV27,BX27,BZ27,CB27,CJ27,CL27,CD27,CF27,CH27,CP27,CN27,CR27,CT27,CV27,CX27,CZ27),3)+LARGE((H27,AD27,AF27,J27,L27,Z27,AB27,N27,P27,R27,T27,V27,X27,AL27,AN27,AH27,AJ27,AP27,AR27,AT27,AV27,BB27,BD27,BF27,BH27,BJ27,BL27,BN27,AX27,AZ27,BP27,BR27,BT27,BV27,BX27,BZ27,CB27,CD27,CF27,CH27,CJ27,CL27,CN27,CP27,CR27,CT27,CV27,CX27,CZ27),4)+LARGE((H27,AD27,AF27,J27,L27,Z27,AB27,N27,P27,R27,T27,V27,X27,AL27,AN27,AH27,AJ27,AP27,AR27,AT27,AV27,BB27,BD27,BF27,BH27,BJ27,BL27,BN27,AX27,AZ27,BP27,BR27,BT27,BV27,BX27,BZ27,CB27,CD27,CF27,CH27,CN27,CP27,CR27,CT27,CV27,CL27,CJ27,CX27,CZ27),5)</f>
        <v>1499</v>
      </c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</row>
    <row r="28" spans="1:209" s="2" customFormat="1" ht="15.75" customHeight="1" thickTop="1" thickBot="1" x14ac:dyDescent="0.3">
      <c r="A28" s="3"/>
      <c r="B28" s="80">
        <v>22</v>
      </c>
      <c r="C28" s="262" t="s">
        <v>160</v>
      </c>
      <c r="D28" s="263" t="s">
        <v>161</v>
      </c>
      <c r="E28" s="264">
        <v>2006</v>
      </c>
      <c r="F28" s="240" t="s">
        <v>74</v>
      </c>
      <c r="G28" s="340"/>
      <c r="H28" s="336"/>
      <c r="I28" s="118"/>
      <c r="J28" s="111"/>
      <c r="K28" s="114">
        <v>1</v>
      </c>
      <c r="L28" s="115">
        <v>0</v>
      </c>
      <c r="M28" s="109"/>
      <c r="N28" s="110"/>
      <c r="O28" s="112"/>
      <c r="P28" s="113"/>
      <c r="Q28" s="189"/>
      <c r="R28" s="199"/>
      <c r="S28" s="127">
        <v>2</v>
      </c>
      <c r="T28" s="196">
        <f>(VLOOKUP(S28,multiple,2,FALSE))*$T$5</f>
        <v>255</v>
      </c>
      <c r="U28" s="109"/>
      <c r="V28" s="180"/>
      <c r="W28" s="112"/>
      <c r="X28" s="113"/>
      <c r="Y28" s="118"/>
      <c r="Z28" s="111"/>
      <c r="AA28" s="114"/>
      <c r="AB28" s="115"/>
      <c r="AC28" s="189"/>
      <c r="AD28" s="199"/>
      <c r="AE28" s="127"/>
      <c r="AF28" s="196"/>
      <c r="AG28" s="118"/>
      <c r="AH28" s="111"/>
      <c r="AI28" s="114">
        <v>1</v>
      </c>
      <c r="AJ28" s="115">
        <v>0</v>
      </c>
      <c r="AK28" s="120"/>
      <c r="AL28" s="111"/>
      <c r="AM28" s="114"/>
      <c r="AN28" s="115"/>
      <c r="AO28" s="118"/>
      <c r="AP28" s="116"/>
      <c r="AQ28" s="114">
        <v>2</v>
      </c>
      <c r="AR28" s="122">
        <f>(VLOOKUP(AQ28,multiple,2,FALSE))*$AR$5</f>
        <v>760.75</v>
      </c>
      <c r="AS28" s="189"/>
      <c r="AT28" s="199"/>
      <c r="AU28" s="127">
        <v>2</v>
      </c>
      <c r="AV28" s="196">
        <f>(VLOOKUP(AU28,multiple,2,FALSE))*$AV$5</f>
        <v>463.25</v>
      </c>
      <c r="AW28" s="120"/>
      <c r="AX28" s="111"/>
      <c r="AY28" s="114"/>
      <c r="AZ28" s="115"/>
      <c r="BA28" s="120"/>
      <c r="BB28" s="119"/>
      <c r="BC28" s="114"/>
      <c r="BD28" s="115"/>
      <c r="BE28" s="189"/>
      <c r="BF28" s="199"/>
      <c r="BG28" s="127"/>
      <c r="BH28" s="196"/>
      <c r="BI28" s="68"/>
      <c r="BJ28" s="69"/>
      <c r="BK28" s="120"/>
      <c r="BL28" s="121"/>
      <c r="BM28" s="114"/>
      <c r="BN28" s="115"/>
      <c r="BO28" s="120"/>
      <c r="BP28" s="111"/>
      <c r="BQ28" s="127"/>
      <c r="BR28" s="117"/>
      <c r="BS28" s="120"/>
      <c r="BT28" s="111"/>
      <c r="BU28" s="114"/>
      <c r="BV28" s="115"/>
      <c r="BW28" s="68"/>
      <c r="BX28" s="75"/>
      <c r="BY28" s="120"/>
      <c r="BZ28" s="111"/>
      <c r="CA28" s="114"/>
      <c r="CB28" s="115"/>
      <c r="CC28" s="76"/>
      <c r="CD28" s="71"/>
      <c r="CE28" s="139"/>
      <c r="CF28" s="140"/>
      <c r="CG28" s="124"/>
      <c r="CH28" s="117"/>
      <c r="CI28" s="139"/>
      <c r="CJ28" s="111"/>
      <c r="CK28" s="127"/>
      <c r="CL28" s="117"/>
      <c r="CM28" s="265"/>
      <c r="CN28" s="266"/>
      <c r="CO28" s="139"/>
      <c r="CP28" s="111"/>
      <c r="CQ28" s="127"/>
      <c r="CR28" s="117"/>
      <c r="CS28" s="189"/>
      <c r="CT28" s="149">
        <v>0</v>
      </c>
      <c r="CU28" s="127">
        <v>1</v>
      </c>
      <c r="CV28" s="117">
        <v>0</v>
      </c>
      <c r="CW28" s="156"/>
      <c r="CX28" s="149">
        <v>0</v>
      </c>
      <c r="CY28" s="127">
        <v>3</v>
      </c>
      <c r="CZ28" s="117">
        <v>0</v>
      </c>
      <c r="DA28" s="78">
        <f>LARGE((H28,AD28,AF28,J28,L28,Z28,AB28,N28,P28,R28,T28,V28,X28,AL28,AN28,AH28,AJ28,AP28,AR28,AT28,AV28,BB28,BD28,BF28,BH28,BJ28,BL28,BN28,AX28,AZ28,BP28,BR28,BT28,BV28,BX28,BZ28,CB28,CD28,CF28,CH28,CJ28,CL28,CN28,CP28,CR28,CT28,CV28,CX28,CZ28),1)+LARGE((H28,AD28:AF28,J28,L28,Z28,AB28,N28,P28,R28,T28,V28,X28,AL28,AN28,AH28,AJ28,AP28,AR28,AT28,AV28,BB28,BD28,BF28,BH28,BJ28,BL28,BN28,AX28,AZ28,BP28,BR28,BT28,BV28,BX28,BZ28,CB28,CD28,CF28,CH28,CJ28,CL28,CN28,CP28,CR28,CT28,CV28,CX28,CZ28),2)+LARGE((H28,AD28,AF28,J28,L28,Z28,AB28,N28,P28,R28,T28,V28,X28,AL28,AN28,AH28,AJ28,AP28,AR28,AT28,AV28,BB28,BD28,BF28,BH28,BJ28,BL28,BN28,AX28,AZ28,BP28,BR28,BT28,BV28,BX28,BZ28,CB28,CJ28,CL28,CD28,CF28,CH28,CP28,CN28,CR28,CT28,CV28,CX28,CZ28),3)+LARGE((H28,AD28,AF28,J28,L28,Z28,AB28,N28,P28,R28,T28,V28,X28,AL28,AN28,AH28,AJ28,AP28,AR28,AT28,AV28,BB28,BD28,BF28,BH28,BJ28,BL28,BN28,AX28,AZ28,BP28,BR28,BT28,BV28,BX28,BZ28,CB28,CD28,CF28,CH28,CJ28,CL28,CN28,CP28,CR28,CT28,CV28,CX28,CZ28),4)+LARGE((H28,AD28,AF28,J28,L28,Z28,AB28,N28,P28,R28,T28,V28,X28,AL28,AN28,AH28,AJ28,AP28,AR28,AT28,AV28,BB28,BD28,BF28,BH28,BJ28,BL28,BN28,AX28,AZ28,BP28,BR28,BT28,BV28,BX28,BZ28,CB28,CD28,CF28,CH28,CN28,CP28,CR28,CT28,CV28,CL28,CJ28,CX28,CZ28),5)</f>
        <v>1479</v>
      </c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</row>
    <row r="29" spans="1:209" s="2" customFormat="1" ht="15.75" customHeight="1" thickTop="1" thickBot="1" x14ac:dyDescent="0.3">
      <c r="A29" s="3"/>
      <c r="B29" s="80">
        <v>23</v>
      </c>
      <c r="C29" s="97" t="s">
        <v>176</v>
      </c>
      <c r="D29" s="92" t="s">
        <v>177</v>
      </c>
      <c r="E29" s="93">
        <v>2005</v>
      </c>
      <c r="F29" s="95" t="s">
        <v>29</v>
      </c>
      <c r="G29" s="340"/>
      <c r="H29" s="338"/>
      <c r="I29" s="118"/>
      <c r="J29" s="111"/>
      <c r="K29" s="114"/>
      <c r="L29" s="115"/>
      <c r="M29" s="109"/>
      <c r="N29" s="110"/>
      <c r="O29" s="112"/>
      <c r="P29" s="113"/>
      <c r="Q29" s="156"/>
      <c r="R29" s="225"/>
      <c r="S29" s="127">
        <v>6</v>
      </c>
      <c r="T29" s="196">
        <f>(VLOOKUP(S29,multiple,2,FALSE))*$T$5</f>
        <v>150</v>
      </c>
      <c r="U29" s="109"/>
      <c r="V29" s="110"/>
      <c r="W29" s="112"/>
      <c r="X29" s="113"/>
      <c r="Y29" s="118"/>
      <c r="Z29" s="111"/>
      <c r="AA29" s="114"/>
      <c r="AB29" s="115"/>
      <c r="AC29" s="156"/>
      <c r="AD29" s="225"/>
      <c r="AE29" s="127">
        <v>1</v>
      </c>
      <c r="AF29" s="196">
        <f>(VLOOKUP(AE29,multiple,2,FALSE))*$AF$5</f>
        <v>295</v>
      </c>
      <c r="AG29" s="118"/>
      <c r="AH29" s="111"/>
      <c r="AI29" s="114">
        <v>2</v>
      </c>
      <c r="AJ29" s="115">
        <f>(VLOOKUP(AI29,UMM,2,FALSE))*$AJ$5</f>
        <v>459</v>
      </c>
      <c r="AK29" s="120"/>
      <c r="AL29" s="111"/>
      <c r="AM29" s="114"/>
      <c r="AN29" s="115"/>
      <c r="AO29" s="118"/>
      <c r="AP29" s="116"/>
      <c r="AQ29" s="114">
        <v>15</v>
      </c>
      <c r="AR29" s="122">
        <f>(VLOOKUP(AQ29,multiple,2,FALSE))*$AR$5</f>
        <v>170.04999999999995</v>
      </c>
      <c r="AS29" s="156"/>
      <c r="AT29" s="298"/>
      <c r="AU29" s="127">
        <v>11</v>
      </c>
      <c r="AV29" s="196">
        <f>(VLOOKUP(AU29,multiple,2,FALSE))*$AV$5</f>
        <v>125.35</v>
      </c>
      <c r="AW29" s="120"/>
      <c r="AX29" s="111"/>
      <c r="AY29" s="114"/>
      <c r="AZ29" s="115"/>
      <c r="BA29" s="120"/>
      <c r="BB29" s="119"/>
      <c r="BC29" s="114">
        <v>26</v>
      </c>
      <c r="BD29" s="115">
        <f>(VLOOKUP(BC29,multiple,2,FALSE))*$BD$5</f>
        <v>108.23999999999998</v>
      </c>
      <c r="BE29" s="156"/>
      <c r="BF29" s="298"/>
      <c r="BG29" s="127">
        <v>2</v>
      </c>
      <c r="BH29" s="196">
        <f>(VLOOKUP(BG29,multiple,2,FALSE))*$BH$5</f>
        <v>259.25</v>
      </c>
      <c r="BI29" s="68"/>
      <c r="BJ29" s="69"/>
      <c r="BK29" s="120"/>
      <c r="BL29" s="121"/>
      <c r="BM29" s="114"/>
      <c r="BN29" s="115"/>
      <c r="BO29" s="120"/>
      <c r="BP29" s="111"/>
      <c r="BQ29" s="127"/>
      <c r="BR29" s="117"/>
      <c r="BS29" s="120"/>
      <c r="BT29" s="111"/>
      <c r="BU29" s="114"/>
      <c r="BV29" s="115"/>
      <c r="BW29" s="68">
        <v>70</v>
      </c>
      <c r="BX29" s="75">
        <v>0</v>
      </c>
      <c r="BY29" s="120"/>
      <c r="BZ29" s="111"/>
      <c r="CA29" s="114"/>
      <c r="CB29" s="115"/>
      <c r="CC29" s="76"/>
      <c r="CD29" s="71"/>
      <c r="CE29" s="139"/>
      <c r="CF29" s="140"/>
      <c r="CG29" s="124">
        <v>21</v>
      </c>
      <c r="CH29" s="115">
        <f>(VLOOKUP(CG29,multiple,2,FALSE))*$CH$5</f>
        <v>87.399999999999991</v>
      </c>
      <c r="CI29" s="139"/>
      <c r="CJ29" s="111"/>
      <c r="CK29" s="127"/>
      <c r="CL29" s="117"/>
      <c r="CM29" s="265"/>
      <c r="CN29" s="266"/>
      <c r="CO29" s="139"/>
      <c r="CP29" s="111"/>
      <c r="CQ29" s="127"/>
      <c r="CR29" s="117"/>
      <c r="CS29" s="156"/>
      <c r="CT29" s="149">
        <v>0</v>
      </c>
      <c r="CU29" s="127"/>
      <c r="CV29" s="117"/>
      <c r="CW29" s="156"/>
      <c r="CX29" s="149">
        <v>0</v>
      </c>
      <c r="CY29" s="171"/>
      <c r="CZ29" s="145">
        <v>0</v>
      </c>
      <c r="DA29" s="78">
        <f>LARGE((H29,AD29,AF29,J29,L29,Z29,AB29,N29,P29,R29,T29,V29,X29,AL29,AN29,AH29,AJ29,AP29,AR29,AT29,AV29,BB29,BD29,BF29,BH29,BJ29,BL29,BN29,AX29,AZ29,BP29,BR29,BT29,BV29,BX29,BZ29,CB29,CD29,CF29,CH29,CJ29,CL29,CN29,CP29,CR29,CT29,CV29,CX29,CZ29),1)+LARGE((H29,AD29:AF29,J29,L29,Z29,AB29,N29,P29,R29,T29,V29,X29,AL29,AN29,AH29,AJ29,AP29,AR29,AT29,AV29,BB29,BD29,BF29,BH29,BJ29,BL29,BN29,AX29,AZ29,BP29,BR29,BT29,BV29,BX29,BZ29,CB29,CD29,CF29,CH29,CJ29,CL29,CN29,CP29,CR29,CT29,CV29,CX29,CZ29),2)+LARGE((H29,AD29,AF29,J29,L29,Z29,AB29,N29,P29,R29,T29,V29,X29,AL29,AN29,AH29,AJ29,AP29,AR29,AT29,AV29,BB29,BD29,BF29,BH29,BJ29,BL29,BN29,AX29,AZ29,BP29,BR29,BT29,BV29,BX29,BZ29,CB29,CJ29,CL29,CD29,CF29,CH29,CP29,CN29,CR29,CT29,CV29,CX29,CZ29),3)+LARGE((H29,AD29,AF29,J29,L29,Z29,AB29,N29,P29,R29,T29,V29,X29,AL29,AN29,AH29,AJ29,AP29,AR29,AT29,AV29,BB29,BD29,BF29,BH29,BJ29,BL29,BN29,AX29,AZ29,BP29,BR29,BT29,BV29,BX29,BZ29,CB29,CD29,CF29,CH29,CJ29,CL29,CN29,CP29,CR29,CT29,CV29,CX29,CZ29),4)+LARGE((H29,AD29,AF29,J29,L29,Z29,AB29,N29,P29,R29,T29,V29,X29,AL29,AN29,AH29,AJ29,AP29,AR29,AT29,AV29,BB29,BD29,BF29,BH29,BJ29,BL29,BN29,AX29,AZ29,BP29,BR29,BT29,BV29,BX29,BZ29,CB29,CD29,CF29,CH29,CN29,CP29,CR29,CT29,CV29,CL29,CJ29,CX29,CZ29),5)</f>
        <v>1333.3</v>
      </c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</row>
    <row r="30" spans="1:209" s="2" customFormat="1" ht="15.75" customHeight="1" thickTop="1" thickBot="1" x14ac:dyDescent="0.3">
      <c r="A30" s="3"/>
      <c r="B30" s="80">
        <v>24</v>
      </c>
      <c r="C30" s="97" t="s">
        <v>99</v>
      </c>
      <c r="D30" s="92" t="s">
        <v>50</v>
      </c>
      <c r="E30" s="93">
        <v>2004</v>
      </c>
      <c r="F30" s="95"/>
      <c r="G30" s="340"/>
      <c r="H30" s="338"/>
      <c r="I30" s="118"/>
      <c r="J30" s="111"/>
      <c r="K30" s="114"/>
      <c r="L30" s="115"/>
      <c r="M30" s="109"/>
      <c r="N30" s="110"/>
      <c r="O30" s="112"/>
      <c r="P30" s="113"/>
      <c r="Q30" s="156"/>
      <c r="R30" s="214"/>
      <c r="S30" s="127"/>
      <c r="T30" s="208">
        <v>0</v>
      </c>
      <c r="U30" s="109"/>
      <c r="V30" s="110"/>
      <c r="W30" s="112">
        <v>16</v>
      </c>
      <c r="X30" s="113">
        <v>0</v>
      </c>
      <c r="Y30" s="118"/>
      <c r="Z30" s="111"/>
      <c r="AA30" s="114"/>
      <c r="AB30" s="115"/>
      <c r="AC30" s="156"/>
      <c r="AD30" s="214"/>
      <c r="AE30" s="127"/>
      <c r="AF30" s="208">
        <v>0</v>
      </c>
      <c r="AG30" s="118"/>
      <c r="AH30" s="111"/>
      <c r="AI30" s="114">
        <v>9</v>
      </c>
      <c r="AJ30" s="115">
        <f>(VLOOKUP(AI30,UMM,2,FALSE))*$AJ$5</f>
        <v>135</v>
      </c>
      <c r="AK30" s="120"/>
      <c r="AL30" s="111"/>
      <c r="AM30" s="114">
        <v>11</v>
      </c>
      <c r="AN30" s="115">
        <v>0</v>
      </c>
      <c r="AO30" s="118"/>
      <c r="AP30" s="116"/>
      <c r="AQ30" s="114"/>
      <c r="AR30" s="122"/>
      <c r="AS30" s="189">
        <v>13</v>
      </c>
      <c r="AT30" s="116">
        <v>0</v>
      </c>
      <c r="AU30" s="127"/>
      <c r="AV30" s="208">
        <v>0</v>
      </c>
      <c r="AW30" s="120"/>
      <c r="AX30" s="111"/>
      <c r="AY30" s="114"/>
      <c r="AZ30" s="115"/>
      <c r="BA30" s="120"/>
      <c r="BB30" s="119"/>
      <c r="BC30" s="114"/>
      <c r="BD30" s="115"/>
      <c r="BE30" s="189"/>
      <c r="BF30" s="116"/>
      <c r="BG30" s="127"/>
      <c r="BH30" s="208"/>
      <c r="BI30" s="68"/>
      <c r="BJ30" s="69"/>
      <c r="BK30" s="120"/>
      <c r="BL30" s="121"/>
      <c r="BM30" s="114"/>
      <c r="BN30" s="115"/>
      <c r="BO30" s="120"/>
      <c r="BP30" s="237"/>
      <c r="BQ30" s="127"/>
      <c r="BR30" s="117"/>
      <c r="BS30" s="120"/>
      <c r="BT30" s="242"/>
      <c r="BU30" s="114">
        <v>10</v>
      </c>
      <c r="BV30" s="115">
        <f>(VLOOKUP(BU30,multiple,2,FALSE))*BV$5</f>
        <v>151.19999999999999</v>
      </c>
      <c r="BW30" s="68"/>
      <c r="BX30" s="75"/>
      <c r="BY30" s="120"/>
      <c r="BZ30" s="111"/>
      <c r="CA30" s="114">
        <v>6</v>
      </c>
      <c r="CB30" s="115">
        <f>(VLOOKUP(CA30,multiple,2,FALSE))*CB$5</f>
        <v>95</v>
      </c>
      <c r="CC30" s="76"/>
      <c r="CD30" s="71"/>
      <c r="CE30" s="139"/>
      <c r="CF30" s="140"/>
      <c r="CG30" s="124">
        <v>26</v>
      </c>
      <c r="CH30" s="115">
        <v>0</v>
      </c>
      <c r="CI30" s="139"/>
      <c r="CJ30" s="111"/>
      <c r="CK30" s="127">
        <v>1</v>
      </c>
      <c r="CL30" s="117">
        <f>(VLOOKUP(CK30,multiple,2,FALSE))*$CL$5</f>
        <v>95</v>
      </c>
      <c r="CM30" s="265">
        <v>47</v>
      </c>
      <c r="CN30" s="266">
        <v>0</v>
      </c>
      <c r="CO30" s="139"/>
      <c r="CP30" s="111"/>
      <c r="CQ30" s="127">
        <v>3</v>
      </c>
      <c r="CR30" s="117">
        <f>(VLOOKUP(CQ30,multiple,2,FALSE))*$CR$5</f>
        <v>192.5</v>
      </c>
      <c r="CS30" s="156"/>
      <c r="CT30" s="149"/>
      <c r="CU30" s="127">
        <v>5</v>
      </c>
      <c r="CV30" s="117">
        <f>(VLOOKUP(CU30,multiple,2,FALSE))*$CV$5</f>
        <v>385</v>
      </c>
      <c r="CW30" s="156"/>
      <c r="CX30" s="149">
        <v>0</v>
      </c>
      <c r="CY30" s="447">
        <v>3</v>
      </c>
      <c r="CZ30" s="117">
        <f>(VLOOKUP(CY30,multiple,2,FALSE))*$CZ$5</f>
        <v>469</v>
      </c>
      <c r="DA30" s="78">
        <f>LARGE((H30,AD30,AF30,J30,L30,Z30,AB30,N30,P30,R30,T30,V30,X30,AL30,AN30,AH30,AJ30,AP30,AR30,AT30,AV30,BB30,BD30,BF30,BH30,BJ30,BL30,BN30,AX30,AZ30,BP30,BR30,BT30,BV30,BX30,BZ30,CB30,CD30,CF30,CH30,CJ30,CL30,CN30,CP30,CR30,CT30,CV30,CX30,CZ30),1)+LARGE((H30,AD30:AF30,J30,L30,Z30,AB30,N30,P30,R30,T30,V30,X30,AL30,AN30,AH30,AJ30,AP30,AR30,AT30,AV30,BB30,BD30,BF30,BH30,BJ30,BL30,BN30,AX30,AZ30,BP30,BR30,BT30,BV30,BX30,BZ30,CB30,CD30,CF30,CH30,CJ30,CL30,CN30,CP30,CR30,CT30,CV30,CX30,CZ30),2)+LARGE((H30,AD30,AF30,J30,L30,Z30,AB30,N30,P30,R30,T30,V30,X30,AL30,AN30,AH30,AJ30,AP30,AR30,AT30,AV30,BB30,BD30,BF30,BH30,BJ30,BL30,BN30,AX30,AZ30,BP30,BR30,BT30,BV30,BX30,BZ30,CB30,CJ30,CL30,CD30,CF30,CH30,CP30,CN30,CR30,CT30,CV30,CX30,CZ30),3)+LARGE((H30,AD30,AF30,J30,L30,Z30,AB30,N30,P30,R30,T30,V30,X30,AL30,AN30,AH30,AJ30,AP30,AR30,AT30,AV30,BB30,BD30,BF30,BH30,BJ30,BL30,BN30,AX30,AZ30,BP30,BR30,BT30,BV30,BX30,BZ30,CB30,CD30,CF30,CH30,CJ30,CL30,CN30,CP30,CR30,CT30,CV30,CX30,CZ30),4)+LARGE((H30,AD30,AF30,J30,L30,Z30,AB30,N30,P30,R30,T30,V30,X30,AL30,AN30,AH30,AJ30,AP30,AR30,AT30,AV30,BB30,BD30,BF30,BH30,BJ30,BL30,BN30,AX30,AZ30,BP30,BR30,BT30,BV30,BX30,BZ30,CB30,CD30,CF30,CH30,CN30,CP30,CR30,CT30,CV30,CL30,CJ30,CX30,CZ30),5)</f>
        <v>1332.7</v>
      </c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</row>
    <row r="31" spans="1:209" s="2" customFormat="1" ht="15.75" customHeight="1" thickTop="1" thickBot="1" x14ac:dyDescent="0.3">
      <c r="A31" s="3"/>
      <c r="B31" s="80">
        <v>25</v>
      </c>
      <c r="C31" s="257" t="s">
        <v>277</v>
      </c>
      <c r="D31" s="258" t="s">
        <v>249</v>
      </c>
      <c r="E31" s="259">
        <v>2004</v>
      </c>
      <c r="F31" s="260" t="s">
        <v>74</v>
      </c>
      <c r="G31" s="333"/>
      <c r="H31" s="452"/>
      <c r="I31" s="118"/>
      <c r="J31" s="111"/>
      <c r="K31" s="114"/>
      <c r="L31" s="113"/>
      <c r="M31" s="109"/>
      <c r="N31" s="110"/>
      <c r="O31" s="112"/>
      <c r="P31" s="113"/>
      <c r="Q31" s="156"/>
      <c r="R31" s="214"/>
      <c r="S31" s="127"/>
      <c r="T31" s="206"/>
      <c r="U31" s="109"/>
      <c r="V31" s="110"/>
      <c r="W31" s="112"/>
      <c r="X31" s="113"/>
      <c r="Y31" s="118"/>
      <c r="Z31" s="111"/>
      <c r="AA31" s="114"/>
      <c r="AB31" s="115"/>
      <c r="AC31" s="156"/>
      <c r="AD31" s="214"/>
      <c r="AE31" s="127"/>
      <c r="AF31" s="194"/>
      <c r="AG31" s="118"/>
      <c r="AH31" s="111"/>
      <c r="AI31" s="114"/>
      <c r="AJ31" s="115"/>
      <c r="AK31" s="120"/>
      <c r="AL31" s="111"/>
      <c r="AM31" s="114"/>
      <c r="AN31" s="115"/>
      <c r="AO31" s="118"/>
      <c r="AP31" s="116"/>
      <c r="AQ31" s="114"/>
      <c r="AR31" s="122"/>
      <c r="AS31" s="156"/>
      <c r="AT31" s="214"/>
      <c r="AU31" s="127"/>
      <c r="AV31" s="194"/>
      <c r="AW31" s="120"/>
      <c r="AX31" s="111"/>
      <c r="AY31" s="114"/>
      <c r="AZ31" s="115"/>
      <c r="BA31" s="120"/>
      <c r="BB31" s="119"/>
      <c r="BC31" s="251">
        <v>1</v>
      </c>
      <c r="BD31" s="252">
        <f>(VLOOKUP(BC31,multiple,2,FALSE))*$BD$5</f>
        <v>1320</v>
      </c>
      <c r="BE31" s="156"/>
      <c r="BF31" s="214"/>
      <c r="BG31" s="127"/>
      <c r="BH31" s="194"/>
      <c r="BI31" s="68"/>
      <c r="BJ31" s="69"/>
      <c r="BK31" s="120"/>
      <c r="BL31" s="121"/>
      <c r="BM31" s="114"/>
      <c r="BN31" s="115"/>
      <c r="BO31" s="120"/>
      <c r="BP31" s="111"/>
      <c r="BQ31" s="127"/>
      <c r="BR31" s="117"/>
      <c r="BS31" s="120"/>
      <c r="BT31" s="111"/>
      <c r="BU31" s="114"/>
      <c r="BV31" s="115"/>
      <c r="BW31" s="68"/>
      <c r="BX31" s="75"/>
      <c r="BY31" s="120"/>
      <c r="BZ31" s="111"/>
      <c r="CA31" s="114"/>
      <c r="CB31" s="115"/>
      <c r="CC31" s="76"/>
      <c r="CD31" s="71"/>
      <c r="CE31" s="139"/>
      <c r="CF31" s="140"/>
      <c r="CG31" s="124"/>
      <c r="CH31" s="117"/>
      <c r="CI31" s="139"/>
      <c r="CJ31" s="111"/>
      <c r="CK31" s="127"/>
      <c r="CL31" s="129"/>
      <c r="CM31" s="265"/>
      <c r="CN31" s="266"/>
      <c r="CO31" s="139"/>
      <c r="CP31" s="111"/>
      <c r="CQ31" s="127"/>
      <c r="CR31" s="145">
        <v>0</v>
      </c>
      <c r="CS31" s="156"/>
      <c r="CT31" s="149">
        <v>0</v>
      </c>
      <c r="CU31" s="127"/>
      <c r="CV31" s="148">
        <v>0</v>
      </c>
      <c r="CW31" s="156"/>
      <c r="CX31" s="149">
        <v>0</v>
      </c>
      <c r="CY31" s="137"/>
      <c r="CZ31" s="145">
        <v>0</v>
      </c>
      <c r="DA31" s="78">
        <f>LARGE((H31,AD31,AF31,J31,L31,Z31,AB31,N31,P31,R31,T31,V31,X31,AL31,AN31,AH31,AJ31,AP31,AR31,AT31,AV31,BB31,BD31,BF31,BH31,BJ31,BL31,BN31,AX31,AZ31,BP31,BR31,BT31,BV31,BX31,BZ31,CB31,CD31,CF31,CH31,CJ31,CL31,CN31,CP31,CR31,CT31,CV31,CX31,CZ31),1)+LARGE((H31,AD31:AF31,J31,L31,Z31,AB31,N31,P31,R31,T31,V31,X31,AL31,AN31,AH31,AJ31,AP31,AR31,AT31,AV31,BB31,BD31,BF31,BH31,BJ31,BL31,BN31,AX31,AZ31,BP31,BR31,BT31,BV31,BX31,BZ31,CB31,CD31,CF31,CH31,CJ31,CL31,CN31,CP31,CR31,CT31,CV31,CX31,CZ31),2)+LARGE((H31,AD31,AF31,J31,L31,Z31,AB31,N31,P31,R31,T31,V31,X31,AL31,AN31,AH31,AJ31,AP31,AR31,AT31,AV31,BB31,BD31,BF31,BH31,BJ31,BL31,BN31,AX31,AZ31,BP31,BR31,BT31,BV31,BX31,BZ31,CB31,CJ31,CL31,CD31,CF31,CH31,CP31,CN31,CR31,CT31,CV31,CX31,CZ31),3)+LARGE((H31,AD31,AF31,J31,L31,Z31,AB31,N31,P31,R31,T31,V31,X31,AL31,AN31,AH31,AJ31,AP31,AR31,AT31,AV31,BB31,BD31,BF31,BH31,BJ31,BL31,BN31,AX31,AZ31,BP31,BR31,BT31,BV31,BX31,BZ31,CB31,CD31,CF31,CH31,CJ31,CL31,CN31,CP31,CR31,CT31,CV31,CX31,CZ31),4)+LARGE((H31,AD31,AF31,J31,L31,Z31,AB31,N31,P31,R31,T31,V31,X31,AL31,AN31,AH31,AJ31,AP31,AR31,AT31,AV31,BB31,BD31,BF31,BH31,BJ31,BL31,BN31,AX31,AZ31,BP31,BR31,BT31,BV31,BX31,BZ31,CB31,CD31,CF31,CH31,CN31,CP31,CR31,CT31,CV31,CL31,CJ31,CX31,CZ31),5)</f>
        <v>1320</v>
      </c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</row>
    <row r="32" spans="1:209" s="2" customFormat="1" ht="15.75" customHeight="1" thickTop="1" thickBot="1" x14ac:dyDescent="0.3">
      <c r="A32" s="3"/>
      <c r="B32" s="80">
        <v>26</v>
      </c>
      <c r="C32" s="448" t="s">
        <v>108</v>
      </c>
      <c r="D32" s="291" t="s">
        <v>113</v>
      </c>
      <c r="E32" s="293">
        <v>2003</v>
      </c>
      <c r="F32" s="451" t="s">
        <v>36</v>
      </c>
      <c r="G32" s="335"/>
      <c r="H32" s="336"/>
      <c r="I32" s="118"/>
      <c r="J32" s="111"/>
      <c r="K32" s="114"/>
      <c r="L32" s="115"/>
      <c r="M32" s="109"/>
      <c r="N32" s="110"/>
      <c r="O32" s="112"/>
      <c r="P32" s="113"/>
      <c r="Q32" s="189"/>
      <c r="R32" s="199"/>
      <c r="S32" s="127"/>
      <c r="T32" s="195"/>
      <c r="U32" s="109"/>
      <c r="V32" s="110"/>
      <c r="W32" s="112"/>
      <c r="X32" s="113"/>
      <c r="Y32" s="120"/>
      <c r="Z32" s="111"/>
      <c r="AA32" s="114"/>
      <c r="AB32" s="115"/>
      <c r="AC32" s="189"/>
      <c r="AD32" s="199"/>
      <c r="AE32" s="127"/>
      <c r="AF32" s="195"/>
      <c r="AG32" s="120"/>
      <c r="AH32" s="111"/>
      <c r="AI32" s="114"/>
      <c r="AJ32" s="115"/>
      <c r="AK32" s="120"/>
      <c r="AL32" s="111"/>
      <c r="AM32" s="114"/>
      <c r="AN32" s="115"/>
      <c r="AO32" s="118">
        <v>9</v>
      </c>
      <c r="AP32" s="116">
        <f>(VLOOKUP(AO32,multiple,2,FALSE))*$AP$5</f>
        <v>526.25</v>
      </c>
      <c r="AQ32" s="114"/>
      <c r="AR32" s="122"/>
      <c r="AS32" s="189"/>
      <c r="AT32" s="199"/>
      <c r="AU32" s="127"/>
      <c r="AV32" s="195"/>
      <c r="AW32" s="120"/>
      <c r="AX32" s="111"/>
      <c r="AY32" s="114"/>
      <c r="AZ32" s="115"/>
      <c r="BA32" s="120">
        <v>13</v>
      </c>
      <c r="BB32" s="119">
        <f>(VLOOKUP(BA32,multiple,2,FALSE))*$BB$5</f>
        <v>523.94999999999993</v>
      </c>
      <c r="BC32" s="114"/>
      <c r="BD32" s="115"/>
      <c r="BE32" s="189"/>
      <c r="BF32" s="199"/>
      <c r="BG32" s="127"/>
      <c r="BH32" s="195"/>
      <c r="BI32" s="68"/>
      <c r="BJ32" s="69"/>
      <c r="BK32" s="120"/>
      <c r="BL32" s="121"/>
      <c r="BM32" s="114"/>
      <c r="BN32" s="115"/>
      <c r="BO32" s="120"/>
      <c r="BP32" s="111"/>
      <c r="BQ32" s="127"/>
      <c r="BR32" s="117"/>
      <c r="BS32" s="120"/>
      <c r="BT32" s="111"/>
      <c r="BU32" s="114"/>
      <c r="BV32" s="115"/>
      <c r="BW32" s="68"/>
      <c r="BX32" s="75"/>
      <c r="BY32" s="120"/>
      <c r="BZ32" s="111"/>
      <c r="CA32" s="114"/>
      <c r="CB32" s="115"/>
      <c r="CC32" s="76"/>
      <c r="CD32" s="71"/>
      <c r="CE32" s="139">
        <v>9</v>
      </c>
      <c r="CF32" s="140">
        <f>(VLOOKUP(CE32,multiple,2,FALSE))*CF$5</f>
        <v>246.25</v>
      </c>
      <c r="CG32" s="124"/>
      <c r="CH32" s="117"/>
      <c r="CI32" s="139"/>
      <c r="CJ32" s="111"/>
      <c r="CK32" s="127"/>
      <c r="CL32" s="117"/>
      <c r="CM32" s="265"/>
      <c r="CN32" s="266"/>
      <c r="CO32" s="139"/>
      <c r="CP32" s="111"/>
      <c r="CQ32" s="127"/>
      <c r="CR32" s="117"/>
      <c r="CS32" s="189"/>
      <c r="CT32" s="149"/>
      <c r="CU32" s="127"/>
      <c r="CV32" s="148">
        <v>0</v>
      </c>
      <c r="CW32" s="156"/>
      <c r="CX32" s="149">
        <v>0</v>
      </c>
      <c r="CY32" s="171"/>
      <c r="CZ32" s="145">
        <v>0</v>
      </c>
      <c r="DA32" s="78">
        <f>LARGE((H32,AD32,AF32,J32,L32,Z32,AB32,N32,P32,R32,T32,V32,X32,AL32,AN32,AH32,AJ32,AP32,AR32,AT32,AV32,BB32,BD32,BF32,BH32,BJ32,BL32,BN32,AX32,AZ32,BP32,BR32,BT32,BV32,BX32,BZ32,CB32,CD32,CF32,CH32,CJ32,CL32,CN32,CP32,CR32,CT32,CV32,CX32,CZ32),1)+LARGE((H32,AD32:AF32,J32,L32,Z32,AB32,N32,P32,R32,T32,V32,X32,AL32,AN32,AH32,AJ32,AP32,AR32,AT32,AV32,BB32,BD32,BF32,BH32,BJ32,BL32,BN32,AX32,AZ32,BP32,BR32,BT32,BV32,BX32,BZ32,CB32,CD32,CF32,CH32,CJ32,CL32,CN32,CP32,CR32,CT32,CV32,CX32,CZ32),2)+LARGE((H32,AD32,AF32,J32,L32,Z32,AB32,N32,P32,R32,T32,V32,X32,AL32,AN32,AH32,AJ32,AP32,AR32,AT32,AV32,BB32,BD32,BF32,BH32,BJ32,BL32,BN32,AX32,AZ32,BP32,BR32,BT32,BV32,BX32,BZ32,CB32,CJ32,CL32,CD32,CF32,CH32,CP32,CN32,CR32,CT32,CV32,CX32,CZ32),3)+LARGE((H32,AD32,AF32,J32,L32,Z32,AB32,N32,P32,R32,T32,V32,X32,AL32,AN32,AH32,AJ32,AP32,AR32,AT32,AV32,BB32,BD32,BF32,BH32,BJ32,BL32,BN32,AX32,AZ32,BP32,BR32,BT32,BV32,BX32,BZ32,CB32,CD32,CF32,CH32,CJ32,CL32,CN32,CP32,CR32,CT32,CV32,CX32,CZ32),4)+LARGE((H32,AD32,AF32,J32,L32,Z32,AB32,N32,P32,R32,T32,V32,X32,AL32,AN32,AH32,AJ32,AP32,AR32,AT32,AV32,BB32,BD32,BF32,BH32,BJ32,BL32,BN32,AX32,AZ32,BP32,BR32,BT32,BV32,BX32,BZ32,CB32,CD32,CF32,CH32,CN32,CP32,CR32,CT32,CV32,CL32,CJ32,CX32,CZ32),5)</f>
        <v>1296.4499999999998</v>
      </c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</row>
    <row r="33" spans="1:209" s="2" customFormat="1" ht="15.75" customHeight="1" thickTop="1" thickBot="1" x14ac:dyDescent="0.3">
      <c r="A33" s="3"/>
      <c r="B33" s="80">
        <v>27</v>
      </c>
      <c r="C33" s="97" t="s">
        <v>76</v>
      </c>
      <c r="D33" s="92" t="s">
        <v>224</v>
      </c>
      <c r="E33" s="93">
        <v>2005</v>
      </c>
      <c r="F33" s="95" t="s">
        <v>127</v>
      </c>
      <c r="G33" s="337"/>
      <c r="H33" s="338"/>
      <c r="I33" s="118"/>
      <c r="J33" s="119"/>
      <c r="K33" s="114"/>
      <c r="L33" s="115"/>
      <c r="M33" s="109"/>
      <c r="N33" s="110"/>
      <c r="O33" s="112"/>
      <c r="P33" s="113"/>
      <c r="Q33" s="189"/>
      <c r="R33" s="199">
        <v>0</v>
      </c>
      <c r="S33" s="127">
        <v>15</v>
      </c>
      <c r="T33" s="122">
        <f>(VLOOKUP(S33,multiple,2,FALSE))*$T$5</f>
        <v>56.999999999999986</v>
      </c>
      <c r="U33" s="109"/>
      <c r="V33" s="110"/>
      <c r="W33" s="112">
        <v>15</v>
      </c>
      <c r="X33" s="113">
        <v>0</v>
      </c>
      <c r="Y33" s="118"/>
      <c r="Z33" s="119"/>
      <c r="AA33" s="114"/>
      <c r="AB33" s="115"/>
      <c r="AC33" s="189"/>
      <c r="AD33" s="199"/>
      <c r="AE33" s="127">
        <v>6</v>
      </c>
      <c r="AF33" s="122">
        <f>(VLOOKUP(AE33,multiple,2,FALSE))*$AF$5</f>
        <v>147.5</v>
      </c>
      <c r="AG33" s="118"/>
      <c r="AH33" s="111"/>
      <c r="AI33" s="114">
        <v>18</v>
      </c>
      <c r="AJ33" s="115">
        <f>(VLOOKUP(AI33,UMM,2,FALSE))*$AJ$5</f>
        <v>52.92</v>
      </c>
      <c r="AK33" s="120"/>
      <c r="AL33" s="111"/>
      <c r="AM33" s="114"/>
      <c r="AN33" s="115"/>
      <c r="AO33" s="118"/>
      <c r="AP33" s="116"/>
      <c r="AQ33" s="114"/>
      <c r="AR33" s="122"/>
      <c r="AS33" s="189"/>
      <c r="AT33" s="199"/>
      <c r="AU33" s="127">
        <v>10</v>
      </c>
      <c r="AV33" s="122">
        <f>(VLOOKUP(AU33,multiple,2,FALSE))*$AV$5</f>
        <v>130.79999999999998</v>
      </c>
      <c r="AW33" s="120"/>
      <c r="AX33" s="111"/>
      <c r="AY33" s="114"/>
      <c r="AZ33" s="115"/>
      <c r="BA33" s="120"/>
      <c r="BB33" s="119"/>
      <c r="BC33" s="114">
        <v>19</v>
      </c>
      <c r="BD33" s="115">
        <f>(VLOOKUP(BC33,multiple,2,FALSE))*$BD$5</f>
        <v>126.72</v>
      </c>
      <c r="BE33" s="189"/>
      <c r="BF33" s="199"/>
      <c r="BG33" s="127">
        <v>5</v>
      </c>
      <c r="BH33" s="122">
        <f>(VLOOKUP(BG33,multiple,2,FALSE))*$BH$5</f>
        <v>167.75</v>
      </c>
      <c r="BI33" s="68"/>
      <c r="BJ33" s="69"/>
      <c r="BK33" s="120"/>
      <c r="BL33" s="121"/>
      <c r="BM33" s="114"/>
      <c r="BN33" s="115"/>
      <c r="BO33" s="120"/>
      <c r="BP33" s="111"/>
      <c r="BQ33" s="127"/>
      <c r="BR33" s="117"/>
      <c r="BS33" s="120"/>
      <c r="BT33" s="111"/>
      <c r="BU33" s="114"/>
      <c r="BV33" s="115"/>
      <c r="BW33" s="68">
        <v>55</v>
      </c>
      <c r="BX33" s="75">
        <v>0</v>
      </c>
      <c r="BY33" s="120"/>
      <c r="BZ33" s="111"/>
      <c r="CA33" s="114"/>
      <c r="CB33" s="115"/>
      <c r="CC33" s="76"/>
      <c r="CD33" s="71"/>
      <c r="CE33" s="139"/>
      <c r="CF33" s="454"/>
      <c r="CG33" s="124">
        <v>3</v>
      </c>
      <c r="CH33" s="117">
        <f>(VLOOKUP(CG33,multiple,2,FALSE))*$CH$5</f>
        <v>665</v>
      </c>
      <c r="CI33" s="139"/>
      <c r="CJ33" s="111"/>
      <c r="CK33" s="127"/>
      <c r="CL33" s="145"/>
      <c r="CM33" s="265"/>
      <c r="CN33" s="266"/>
      <c r="CO33" s="139"/>
      <c r="CP33" s="111"/>
      <c r="CQ33" s="127"/>
      <c r="CR33" s="145"/>
      <c r="CS33" s="189"/>
      <c r="CT33" s="149">
        <v>0</v>
      </c>
      <c r="CU33" s="127">
        <v>20</v>
      </c>
      <c r="CV33" s="115">
        <f>(VLOOKUP(CU33,multiple,2,FALSE))*$CV$5</f>
        <v>65.8</v>
      </c>
      <c r="CW33" s="156"/>
      <c r="CX33" s="149">
        <v>0</v>
      </c>
      <c r="CY33" s="127">
        <v>13</v>
      </c>
      <c r="CZ33" s="115">
        <f>(VLOOKUP(CY33,multiple,2,FALSE))*$CZ$5</f>
        <v>140.69999999999999</v>
      </c>
      <c r="DA33" s="78">
        <f>LARGE((H33,AD33,AF33,J33,L33,Z33,AB33,N33,P33,R33,T33,V33,X33,AL33,AN33,AH33,AJ33,AP33,AR33,AT33,AV33,BB33,BD33,BF33,BH33,BJ33,BL33,BN33,AX33,AZ33,BP33,BR33,BT33,BV33,BX33,BZ33,CB33,CD33,CF33,CH33,CJ33,CL33,CN33,CP33,CR33,CT33,CV33,CX33,CZ33),1)+LARGE((H33,AD33:AF33,J33,L33,Z33,AB33,N33,P33,R33,T33,V33,X33,AL33,AN33,AH33,AJ33,AP33,AR33,AT33,AV33,BB33,BD33,BF33,BH33,BJ33,BL33,BN33,AX33,AZ33,BP33,BR33,BT33,BV33,BX33,BZ33,CB33,CD33,CF33,CH33,CJ33,CL33,CN33,CP33,CR33,CT33,CV33,CX33,CZ33),2)+LARGE((H33,AD33,AF33,J33,L33,Z33,AB33,N33,P33,R33,T33,V33,X33,AL33,AN33,AH33,AJ33,AP33,AR33,AT33,AV33,BB33,BD33,BF33,BH33,BJ33,BL33,BN33,AX33,AZ33,BP33,BR33,BT33,BV33,BX33,BZ33,CB33,CJ33,CL33,CD33,CF33,CH33,CP33,CN33,CR33,CT33,CV33,CX33,CZ33),3)+LARGE((H33,AD33,AF33,J33,L33,Z33,AB33,N33,P33,R33,T33,V33,X33,AL33,AN33,AH33,AJ33,AP33,AR33,AT33,AV33,BB33,BD33,BF33,BH33,BJ33,BL33,BN33,AX33,AZ33,BP33,BR33,BT33,BV33,BX33,BZ33,CB33,CD33,CF33,CH33,CJ33,CL33,CN33,CP33,CR33,CT33,CV33,CX33,CZ33),4)+LARGE((H33,AD33,AF33,J33,L33,Z33,AB33,N33,P33,R33,T33,V33,X33,AL33,AN33,AH33,AJ33,AP33,AR33,AT33,AV33,BB33,BD33,BF33,BH33,BJ33,BL33,BN33,AX33,AZ33,BP33,BR33,BT33,BV33,BX33,BZ33,CB33,CD33,CF33,CH33,CN33,CP33,CR33,CT33,CV33,CL33,CJ33,CX33,CZ33),5)</f>
        <v>1251.75</v>
      </c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</row>
    <row r="34" spans="1:209" s="2" customFormat="1" ht="15.75" customHeight="1" thickTop="1" thickBot="1" x14ac:dyDescent="0.3">
      <c r="A34" s="3"/>
      <c r="B34" s="80">
        <v>28</v>
      </c>
      <c r="C34" s="97" t="s">
        <v>185</v>
      </c>
      <c r="D34" s="92" t="s">
        <v>186</v>
      </c>
      <c r="E34" s="93">
        <v>2004</v>
      </c>
      <c r="F34" s="95" t="s">
        <v>81</v>
      </c>
      <c r="G34" s="337"/>
      <c r="H34" s="338"/>
      <c r="I34" s="118"/>
      <c r="J34" s="111"/>
      <c r="K34" s="114"/>
      <c r="L34" s="115"/>
      <c r="M34" s="109"/>
      <c r="N34" s="110"/>
      <c r="O34" s="112"/>
      <c r="P34" s="113"/>
      <c r="Q34" s="189"/>
      <c r="R34" s="199"/>
      <c r="S34" s="127"/>
      <c r="T34" s="206"/>
      <c r="U34" s="109"/>
      <c r="V34" s="110"/>
      <c r="W34" s="112"/>
      <c r="X34" s="113"/>
      <c r="Y34" s="118"/>
      <c r="Z34" s="111"/>
      <c r="AA34" s="114"/>
      <c r="AB34" s="115"/>
      <c r="AC34" s="189"/>
      <c r="AD34" s="199"/>
      <c r="AE34" s="127"/>
      <c r="AF34" s="206"/>
      <c r="AG34" s="118"/>
      <c r="AH34" s="111"/>
      <c r="AI34" s="114">
        <v>14</v>
      </c>
      <c r="AJ34" s="115">
        <f>(VLOOKUP(AI34,UMM,2,FALSE))*$AJ$5</f>
        <v>107.99999999999997</v>
      </c>
      <c r="AK34" s="120"/>
      <c r="AL34" s="111"/>
      <c r="AM34" s="114"/>
      <c r="AN34" s="115"/>
      <c r="AO34" s="118">
        <v>39</v>
      </c>
      <c r="AP34" s="116">
        <v>0</v>
      </c>
      <c r="AQ34" s="114"/>
      <c r="AR34" s="122"/>
      <c r="AS34" s="189"/>
      <c r="AT34" s="199"/>
      <c r="AU34" s="127"/>
      <c r="AV34" s="206"/>
      <c r="AW34" s="120"/>
      <c r="AX34" s="111"/>
      <c r="AY34" s="114"/>
      <c r="AZ34" s="115"/>
      <c r="BA34" s="120"/>
      <c r="BB34" s="119"/>
      <c r="BC34" s="114">
        <v>18</v>
      </c>
      <c r="BD34" s="115">
        <f>(VLOOKUP(BC34,multiple,2,FALSE))*$BD$5</f>
        <v>129.35999999999999</v>
      </c>
      <c r="BE34" s="189"/>
      <c r="BF34" s="199"/>
      <c r="BG34" s="127"/>
      <c r="BH34" s="206"/>
      <c r="BI34" s="68"/>
      <c r="BJ34" s="69"/>
      <c r="BK34" s="120"/>
      <c r="BL34" s="121"/>
      <c r="BM34" s="114"/>
      <c r="BN34" s="115"/>
      <c r="BO34" s="120"/>
      <c r="BP34" s="111"/>
      <c r="BQ34" s="127"/>
      <c r="BR34" s="117"/>
      <c r="BS34" s="120"/>
      <c r="BT34" s="111"/>
      <c r="BU34" s="114"/>
      <c r="BV34" s="115"/>
      <c r="BW34" s="68">
        <v>53</v>
      </c>
      <c r="BX34" s="75">
        <v>0</v>
      </c>
      <c r="BY34" s="120"/>
      <c r="BZ34" s="111"/>
      <c r="CA34" s="114"/>
      <c r="CB34" s="115"/>
      <c r="CC34" s="76"/>
      <c r="CD34" s="71"/>
      <c r="CE34" s="139"/>
      <c r="CF34" s="140"/>
      <c r="CG34" s="124">
        <v>9</v>
      </c>
      <c r="CH34" s="117">
        <f>(VLOOKUP(CG34,multiple,2,FALSE))*$CH$5</f>
        <v>237.5</v>
      </c>
      <c r="CI34" s="139"/>
      <c r="CJ34" s="111"/>
      <c r="CK34" s="127"/>
      <c r="CL34" s="117"/>
      <c r="CM34" s="265"/>
      <c r="CN34" s="267"/>
      <c r="CO34" s="139"/>
      <c r="CP34" s="111"/>
      <c r="CQ34" s="127"/>
      <c r="CR34" s="117"/>
      <c r="CS34" s="189"/>
      <c r="CT34" s="149">
        <v>0</v>
      </c>
      <c r="CU34" s="127">
        <v>2</v>
      </c>
      <c r="CV34" s="138">
        <f>(VLOOKUP(CU34,multiple,2,FALSE))*$CV$5</f>
        <v>595</v>
      </c>
      <c r="CW34" s="156"/>
      <c r="CX34" s="149">
        <v>0</v>
      </c>
      <c r="CY34" s="127">
        <v>12</v>
      </c>
      <c r="CZ34" s="138">
        <f>(VLOOKUP(CY34,multiple,2,FALSE))*$CZ$5</f>
        <v>147.39999999999998</v>
      </c>
      <c r="DA34" s="78">
        <f>LARGE((H34,AD34,AF34,J34,L34,Z34,AB34,N34,P34,R34,T34,V34,X34,AL34,AN34,AH34,AJ34,AP34,AR34,AT34,AV34,BB34,BD34,BF34,BH34,BJ34,BL34,BN34,AX34,AZ34,BP34,BR34,BT34,BV34,BX34,BZ34,CB34,CD34,CF34,CH34,CJ34,CL34,CN34,CP34,CR34,CT34,CV34,CX34,CZ34),1)+LARGE((H34,AD34:AF34,J34,L34,Z34,AB34,N34,P34,R34,T34,V34,X34,AL34,AN34,AH34,AJ34,AP34,AR34,AT34,AV34,BB34,BD34,BF34,BH34,BJ34,BL34,BN34,AX34,AZ34,BP34,BR34,BT34,BV34,BX34,BZ34,CB34,CD34,CF34,CH34,CJ34,CL34,CN34,CP34,CR34,CT34,CV34,CX34,CZ34),2)+LARGE((H34,AD34,AF34,J34,L34,Z34,AB34,N34,P34,R34,T34,V34,X34,AL34,AN34,AH34,AJ34,AP34,AR34,AT34,AV34,BB34,BD34,BF34,BH34,BJ34,BL34,BN34,AX34,AZ34,BP34,BR34,BT34,BV34,BX34,BZ34,CB34,CJ34,CL34,CD34,CF34,CH34,CP34,CN34,CR34,CT34,CV34,CX34,CZ34),3)+LARGE((H34,AD34,AF34,J34,L34,Z34,AB34,N34,P34,R34,T34,V34,X34,AL34,AN34,AH34,AJ34,AP34,AR34,AT34,AV34,BB34,BD34,BF34,BH34,BJ34,BL34,BN34,AX34,AZ34,BP34,BR34,BT34,BV34,BX34,BZ34,CB34,CD34,CF34,CH34,CJ34,CL34,CN34,CP34,CR34,CT34,CV34,CX34,CZ34),4)+LARGE((H34,AD34,AF34,J34,L34,Z34,AB34,N34,P34,R34,T34,V34,X34,AL34,AN34,AH34,AJ34,AP34,AR34,AT34,AV34,BB34,BD34,BF34,BH34,BJ34,BL34,BN34,AX34,AZ34,BP34,BR34,BT34,BV34,BX34,BZ34,CB34,CD34,CF34,CH34,CN34,CP34,CR34,CT34,CV34,CL34,CJ34,CX34,CZ34),5)</f>
        <v>1217.26</v>
      </c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</row>
    <row r="35" spans="1:209" s="2" customFormat="1" ht="15.75" customHeight="1" thickTop="1" thickBot="1" x14ac:dyDescent="0.3">
      <c r="A35" s="3"/>
      <c r="B35" s="80">
        <v>29</v>
      </c>
      <c r="C35" s="98" t="s">
        <v>257</v>
      </c>
      <c r="D35" s="88" t="s">
        <v>258</v>
      </c>
      <c r="E35" s="91">
        <v>2003</v>
      </c>
      <c r="F35" s="89"/>
      <c r="G35" s="337"/>
      <c r="H35" s="338"/>
      <c r="I35" s="118"/>
      <c r="J35" s="111"/>
      <c r="K35" s="114"/>
      <c r="L35" s="115"/>
      <c r="M35" s="109"/>
      <c r="N35" s="110"/>
      <c r="O35" s="112"/>
      <c r="P35" s="113"/>
      <c r="Q35" s="189"/>
      <c r="R35" s="214"/>
      <c r="S35" s="127"/>
      <c r="T35" s="194"/>
      <c r="U35" s="109"/>
      <c r="V35" s="110"/>
      <c r="W35" s="112"/>
      <c r="X35" s="113"/>
      <c r="Y35" s="118"/>
      <c r="Z35" s="111"/>
      <c r="AA35" s="114"/>
      <c r="AB35" s="115"/>
      <c r="AC35" s="189"/>
      <c r="AD35" s="214"/>
      <c r="AE35" s="127"/>
      <c r="AF35" s="194"/>
      <c r="AG35" s="118"/>
      <c r="AH35" s="111"/>
      <c r="AI35" s="114"/>
      <c r="AJ35" s="115"/>
      <c r="AK35" s="120"/>
      <c r="AL35" s="111"/>
      <c r="AM35" s="114"/>
      <c r="AN35" s="115"/>
      <c r="AO35" s="118">
        <v>11</v>
      </c>
      <c r="AP35" s="116">
        <f>(VLOOKUP(AO35,multiple,2,FALSE))*$AP$5</f>
        <v>484.15</v>
      </c>
      <c r="AQ35" s="114"/>
      <c r="AR35" s="122"/>
      <c r="AS35" s="189"/>
      <c r="AT35" s="214"/>
      <c r="AU35" s="127"/>
      <c r="AV35" s="194"/>
      <c r="AW35" s="120"/>
      <c r="AX35" s="111"/>
      <c r="AY35" s="114"/>
      <c r="AZ35" s="115"/>
      <c r="BA35" s="120">
        <v>26</v>
      </c>
      <c r="BB35" s="119">
        <f>(VLOOKUP(BA35,multiple,2,FALSE))*$BB$5</f>
        <v>204.58999999999995</v>
      </c>
      <c r="BC35" s="114"/>
      <c r="BD35" s="115"/>
      <c r="BE35" s="189"/>
      <c r="BF35" s="214"/>
      <c r="BG35" s="127"/>
      <c r="BH35" s="194"/>
      <c r="BI35" s="68">
        <v>62</v>
      </c>
      <c r="BJ35" s="69">
        <v>0</v>
      </c>
      <c r="BK35" s="120"/>
      <c r="BL35" s="121"/>
      <c r="BM35" s="114"/>
      <c r="BN35" s="115"/>
      <c r="BO35" s="120">
        <v>12</v>
      </c>
      <c r="BP35" s="111">
        <v>0</v>
      </c>
      <c r="BQ35" s="127"/>
      <c r="BR35" s="117"/>
      <c r="BS35" s="120">
        <v>6</v>
      </c>
      <c r="BT35" s="111">
        <f>(VLOOKUP(BS35,multiple,2,FALSE))*BT$5</f>
        <v>275</v>
      </c>
      <c r="BU35" s="114"/>
      <c r="BV35" s="115"/>
      <c r="BW35" s="68">
        <v>68</v>
      </c>
      <c r="BX35" s="75">
        <v>0</v>
      </c>
      <c r="BY35" s="120"/>
      <c r="BZ35" s="111"/>
      <c r="CA35" s="114"/>
      <c r="CB35" s="115"/>
      <c r="CC35" s="76"/>
      <c r="CD35" s="71"/>
      <c r="CE35" s="139"/>
      <c r="CF35" s="140"/>
      <c r="CG35" s="124"/>
      <c r="CH35" s="117"/>
      <c r="CI35" s="139"/>
      <c r="CJ35" s="111"/>
      <c r="CK35" s="127"/>
      <c r="CL35" s="117"/>
      <c r="CM35" s="265"/>
      <c r="CN35" s="266"/>
      <c r="CO35" s="139"/>
      <c r="CP35" s="111"/>
      <c r="CQ35" s="127"/>
      <c r="CR35" s="117"/>
      <c r="CS35" s="189">
        <v>10</v>
      </c>
      <c r="CT35" s="111">
        <f>(VLOOKUP(CS35,multiple,2,FALSE))*$CT$5</f>
        <v>253.2</v>
      </c>
      <c r="CU35" s="127"/>
      <c r="CV35" s="286">
        <v>0</v>
      </c>
      <c r="CW35" s="156"/>
      <c r="CX35" s="149">
        <v>0</v>
      </c>
      <c r="CY35" s="127"/>
      <c r="CZ35" s="145">
        <v>0</v>
      </c>
      <c r="DA35" s="78">
        <f>LARGE((H35,AD35,AF35,J35,L35,Z35,AB35,N35,P35,R35,T35,V35,X35,AL35,AN35,AH35,AJ35,AP35,AR35,AT35,AV35,BB35,BD35,BF35,BH35,BJ35,BL35,BN35,AX35,AZ35,BP35,BR35,BT35,BV35,BX35,BZ35,CB35,CD35,CF35,CH35,CJ35,CL35,CN35,CP35,CR35,CT35,CV35,CX35,CZ35),1)+LARGE((H35,AD35:AF35,J35,L35,Z35,AB35,N35,P35,R35,T35,V35,X35,AL35,AN35,AH35,AJ35,AP35,AR35,AT35,AV35,BB35,BD35,BF35,BH35,BJ35,BL35,BN35,AX35,AZ35,BP35,BR35,BT35,BV35,BX35,BZ35,CB35,CD35,CF35,CH35,CJ35,CL35,CN35,CP35,CR35,CT35,CV35,CX35,CZ35),2)+LARGE((H35,AD35,AF35,J35,L35,Z35,AB35,N35,P35,R35,T35,V35,X35,AL35,AN35,AH35,AJ35,AP35,AR35,AT35,AV35,BB35,BD35,BF35,BH35,BJ35,BL35,BN35,AX35,AZ35,BP35,BR35,BT35,BV35,BX35,BZ35,CB35,CJ35,CL35,CD35,CF35,CH35,CP35,CN35,CR35,CT35,CV35,CX35,CZ35),3)+LARGE((H35,AD35,AF35,J35,L35,Z35,AB35,N35,P35,R35,T35,V35,X35,AL35,AN35,AH35,AJ35,AP35,AR35,AT35,AV35,BB35,BD35,BF35,BH35,BJ35,BL35,BN35,AX35,AZ35,BP35,BR35,BT35,BV35,BX35,BZ35,CB35,CD35,CF35,CH35,CJ35,CL35,CN35,CP35,CR35,CT35,CV35,CX35,CZ35),4)+LARGE((H35,AD35,AF35,J35,L35,Z35,AB35,N35,P35,R35,T35,V35,X35,AL35,AN35,AH35,AJ35,AP35,AR35,AT35,AV35,BB35,BD35,BF35,BH35,BJ35,BL35,BN35,AX35,AZ35,BP35,BR35,BT35,BV35,BX35,BZ35,CB35,CD35,CF35,CH35,CN35,CP35,CR35,CT35,CV35,CL35,CJ35,CX35,CZ35),5)</f>
        <v>1216.9399999999998</v>
      </c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</row>
    <row r="36" spans="1:209" s="2" customFormat="1" ht="15.75" customHeight="1" thickTop="1" thickBot="1" x14ac:dyDescent="0.3">
      <c r="A36" s="3"/>
      <c r="B36" s="80">
        <v>30</v>
      </c>
      <c r="C36" s="97" t="s">
        <v>135</v>
      </c>
      <c r="D36" s="92" t="s">
        <v>136</v>
      </c>
      <c r="E36" s="93">
        <v>2004</v>
      </c>
      <c r="F36" s="95" t="s">
        <v>74</v>
      </c>
      <c r="G36" s="340"/>
      <c r="H36" s="338"/>
      <c r="I36" s="118"/>
      <c r="J36" s="111"/>
      <c r="K36" s="114">
        <v>13</v>
      </c>
      <c r="L36" s="115">
        <v>0</v>
      </c>
      <c r="M36" s="109"/>
      <c r="N36" s="110"/>
      <c r="O36" s="112"/>
      <c r="P36" s="113"/>
      <c r="Q36" s="189">
        <v>6</v>
      </c>
      <c r="R36" s="116">
        <f>(VLOOKUP(Q36,multiple,2,FALSE))*$R$5</f>
        <v>82.5</v>
      </c>
      <c r="S36" s="127"/>
      <c r="T36" s="194"/>
      <c r="U36" s="109"/>
      <c r="V36" s="110"/>
      <c r="W36" s="112"/>
      <c r="X36" s="113"/>
      <c r="Y36" s="118"/>
      <c r="Z36" s="111"/>
      <c r="AA36" s="114">
        <v>6</v>
      </c>
      <c r="AB36" s="115">
        <f>(VLOOKUP(AA36,multiple,2,FALSE))*$AB$5</f>
        <v>172.5</v>
      </c>
      <c r="AC36" s="189"/>
      <c r="AD36" s="116"/>
      <c r="AE36" s="127"/>
      <c r="AF36" s="194"/>
      <c r="AG36" s="118"/>
      <c r="AH36" s="111"/>
      <c r="AI36" s="114">
        <v>21</v>
      </c>
      <c r="AJ36" s="115">
        <f>(VLOOKUP(AI36,UMM,2,FALSE))*$AJ$5</f>
        <v>49.679999999999993</v>
      </c>
      <c r="AK36" s="120"/>
      <c r="AL36" s="111"/>
      <c r="AM36" s="114">
        <v>7</v>
      </c>
      <c r="AN36" s="115">
        <f>(VLOOKUP(AM36,multiple,2,FALSE))*$AN$5</f>
        <v>173.25</v>
      </c>
      <c r="AO36" s="118"/>
      <c r="AP36" s="116"/>
      <c r="AQ36" s="114"/>
      <c r="AR36" s="122"/>
      <c r="AS36" s="189">
        <v>20</v>
      </c>
      <c r="AT36" s="116">
        <v>0</v>
      </c>
      <c r="AU36" s="127"/>
      <c r="AV36" s="194"/>
      <c r="AW36" s="120"/>
      <c r="AX36" s="111"/>
      <c r="AY36" s="114"/>
      <c r="AZ36" s="115"/>
      <c r="BA36" s="120"/>
      <c r="BB36" s="119"/>
      <c r="BC36" s="114">
        <v>13</v>
      </c>
      <c r="BD36" s="115">
        <f>(VLOOKUP(BC36,multiple,2,FALSE))*$BD$5</f>
        <v>277.19999999999993</v>
      </c>
      <c r="BE36" s="189">
        <v>12</v>
      </c>
      <c r="BF36" s="116">
        <v>0</v>
      </c>
      <c r="BG36" s="127"/>
      <c r="BH36" s="122"/>
      <c r="BI36" s="68">
        <v>64</v>
      </c>
      <c r="BJ36" s="69">
        <v>0</v>
      </c>
      <c r="BK36" s="120"/>
      <c r="BL36" s="121"/>
      <c r="BM36" s="114">
        <v>2</v>
      </c>
      <c r="BN36" s="115">
        <f>(VLOOKUP(BM36,multiple,2,FALSE))*$BN$5</f>
        <v>204</v>
      </c>
      <c r="BO36" s="120"/>
      <c r="BP36" s="111"/>
      <c r="BQ36" s="127">
        <v>7</v>
      </c>
      <c r="BR36" s="117">
        <f>(VLOOKUP(BQ36,multiple,2,FALSE))*$BR$5</f>
        <v>200.25</v>
      </c>
      <c r="BS36" s="120"/>
      <c r="BT36" s="111"/>
      <c r="BU36" s="114">
        <v>14</v>
      </c>
      <c r="BV36" s="115">
        <v>0</v>
      </c>
      <c r="BW36" s="68">
        <v>65</v>
      </c>
      <c r="BX36" s="75">
        <v>0</v>
      </c>
      <c r="BY36" s="120"/>
      <c r="BZ36" s="111"/>
      <c r="CA36" s="114"/>
      <c r="CB36" s="115"/>
      <c r="CC36" s="76">
        <v>133</v>
      </c>
      <c r="CD36" s="71">
        <v>0</v>
      </c>
      <c r="CE36" s="139"/>
      <c r="CF36" s="140"/>
      <c r="CG36" s="124">
        <v>17</v>
      </c>
      <c r="CH36" s="115">
        <f>(VLOOKUP(CG36,multiple,2,FALSE))*$CH$5</f>
        <v>95</v>
      </c>
      <c r="CI36" s="139"/>
      <c r="CJ36" s="111"/>
      <c r="CK36" s="127">
        <v>2</v>
      </c>
      <c r="CL36" s="117">
        <f>(VLOOKUP(CK36,multiple,2,FALSE))*$CL$5</f>
        <v>80.75</v>
      </c>
      <c r="CM36" s="265">
        <v>53</v>
      </c>
      <c r="CN36" s="266">
        <v>0</v>
      </c>
      <c r="CO36" s="139"/>
      <c r="CP36" s="111"/>
      <c r="CQ36" s="127"/>
      <c r="CR36" s="456"/>
      <c r="CS36" s="189"/>
      <c r="CT36" s="149">
        <v>0</v>
      </c>
      <c r="CU36" s="127">
        <v>10</v>
      </c>
      <c r="CV36" s="138">
        <f>(VLOOKUP(CU36,multiple,2,FALSE))*$CV$5</f>
        <v>168</v>
      </c>
      <c r="CW36" s="156"/>
      <c r="CX36" s="149">
        <v>0</v>
      </c>
      <c r="CY36" s="127">
        <v>6</v>
      </c>
      <c r="CZ36" s="138">
        <f>(VLOOKUP(CY36,multiple,2,FALSE))*$CZ$5</f>
        <v>335</v>
      </c>
      <c r="DA36" s="78">
        <f>LARGE((H36,AD36,AF36,J36,L36,Z36,AB36,N36,P36,R36,T36,V36,X36,AL36,AN36,AH36,AJ36,AP36,AR36,AT36,AV36,BB36,BD36,BF36,BH36,BJ36,BL36,BN36,AX36,AZ36,BP36,BR36,BT36,BV36,BX36,BZ36,CB36,CD36,CF36,CH36,CJ36,CL36,CN36,CP36,CR36,CT36,CV36,CX36,CZ36),1)+LARGE((H36,AD36:AF36,J36,L36,Z36,AB36,N36,P36,R36,T36,V36,X36,AL36,AN36,AH36,AJ36,AP36,AR36,AT36,AV36,BB36,BD36,BF36,BH36,BJ36,BL36,BN36,AX36,AZ36,BP36,BR36,BT36,BV36,BX36,BZ36,CB36,CD36,CF36,CH36,CJ36,CL36,CN36,CP36,CR36,CT36,CV36,CX36,CZ36),2)+LARGE((H36,AD36,AF36,J36,L36,Z36,AB36,N36,P36,R36,T36,V36,X36,AL36,AN36,AH36,AJ36,AP36,AR36,AT36,AV36,BB36,BD36,BF36,BH36,BJ36,BL36,BN36,AX36,AZ36,BP36,BR36,BT36,BV36,BX36,BZ36,CB36,CJ36,CL36,CD36,CF36,CH36,CP36,CN36,CR36,CT36,CV36,CX36,CZ36),3)+LARGE((H36,AD36,AF36,J36,L36,Z36,AB36,N36,P36,R36,T36,V36,X36,AL36,AN36,AH36,AJ36,AP36,AR36,AT36,AV36,BB36,BD36,BF36,BH36,BJ36,BL36,BN36,AX36,AZ36,BP36,BR36,BT36,BV36,BX36,BZ36,CB36,CD36,CF36,CH36,CJ36,CL36,CN36,CP36,CR36,CT36,CV36,CX36,CZ36),4)+LARGE((H36,AD36,AF36,J36,L36,Z36,AB36,N36,P36,R36,T36,V36,X36,AL36,AN36,AH36,AJ36,AP36,AR36,AT36,AV36,BB36,BD36,BF36,BH36,BJ36,BL36,BN36,AX36,AZ36,BP36,BR36,BT36,BV36,BX36,BZ36,CB36,CD36,CF36,CH36,CN36,CP36,CR36,CT36,CV36,CL36,CJ36,CX36,CZ36),5)</f>
        <v>1189.6999999999998</v>
      </c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</row>
    <row r="37" spans="1:209" s="2" customFormat="1" ht="15.75" customHeight="1" thickTop="1" thickBot="1" x14ac:dyDescent="0.3">
      <c r="A37" s="3"/>
      <c r="B37" s="80">
        <v>31</v>
      </c>
      <c r="C37" s="97" t="s">
        <v>234</v>
      </c>
      <c r="D37" s="92" t="s">
        <v>235</v>
      </c>
      <c r="E37" s="93">
        <v>2005</v>
      </c>
      <c r="F37" s="95" t="s">
        <v>74</v>
      </c>
      <c r="G37" s="340"/>
      <c r="H37" s="338"/>
      <c r="I37" s="118"/>
      <c r="J37" s="111"/>
      <c r="K37" s="114"/>
      <c r="L37" s="115"/>
      <c r="M37" s="109"/>
      <c r="N37" s="110"/>
      <c r="O37" s="112"/>
      <c r="P37" s="113"/>
      <c r="Q37" s="189"/>
      <c r="R37" s="199"/>
      <c r="S37" s="127">
        <v>5</v>
      </c>
      <c r="T37" s="194">
        <f>(VLOOKUP(S37,multiple,2,FALSE))*$T$5</f>
        <v>165</v>
      </c>
      <c r="U37" s="109"/>
      <c r="V37" s="110"/>
      <c r="W37" s="112">
        <v>5</v>
      </c>
      <c r="X37" s="113">
        <f>(VLOOKUP(W37,UMM,2,FALSE))*$X$5</f>
        <v>143</v>
      </c>
      <c r="Y37" s="118"/>
      <c r="Z37" s="111"/>
      <c r="AA37" s="114">
        <v>14</v>
      </c>
      <c r="AB37" s="115">
        <v>0</v>
      </c>
      <c r="AC37" s="189"/>
      <c r="AD37" s="199"/>
      <c r="AE37" s="127">
        <v>3</v>
      </c>
      <c r="AF37" s="194">
        <f>(VLOOKUP(AE37,multiple,2,FALSE))*$AF$5</f>
        <v>206.5</v>
      </c>
      <c r="AG37" s="118"/>
      <c r="AH37" s="111"/>
      <c r="AI37" s="114">
        <v>37</v>
      </c>
      <c r="AJ37" s="115">
        <v>0</v>
      </c>
      <c r="AK37" s="120"/>
      <c r="AL37" s="111"/>
      <c r="AM37" s="114"/>
      <c r="AN37" s="115"/>
      <c r="AO37" s="118"/>
      <c r="AP37" s="116"/>
      <c r="AQ37" s="114">
        <v>10</v>
      </c>
      <c r="AR37" s="122">
        <f>(VLOOKUP(AQ37,multiple,2,FALSE))*$AR$5</f>
        <v>214.79999999999998</v>
      </c>
      <c r="AS37" s="189"/>
      <c r="AT37" s="199"/>
      <c r="AU37" s="127">
        <v>3</v>
      </c>
      <c r="AV37" s="194">
        <f>(VLOOKUP(AU37,multiple,2,FALSE))*$AV$5</f>
        <v>381.5</v>
      </c>
      <c r="AW37" s="120"/>
      <c r="AX37" s="111"/>
      <c r="AY37" s="114"/>
      <c r="AZ37" s="115"/>
      <c r="BA37" s="120"/>
      <c r="BB37" s="119"/>
      <c r="BC37" s="114">
        <v>37</v>
      </c>
      <c r="BD37" s="115">
        <v>0</v>
      </c>
      <c r="BE37" s="189"/>
      <c r="BF37" s="199"/>
      <c r="BG37" s="127">
        <v>3</v>
      </c>
      <c r="BH37" s="194">
        <f>(VLOOKUP(BG37,multiple,2,FALSE))*$BH$5</f>
        <v>213.5</v>
      </c>
      <c r="BI37" s="68"/>
      <c r="BJ37" s="69"/>
      <c r="BK37" s="120"/>
      <c r="BL37" s="121"/>
      <c r="BM37" s="114"/>
      <c r="BN37" s="115"/>
      <c r="BO37" s="120"/>
      <c r="BP37" s="111"/>
      <c r="BQ37" s="127">
        <v>14</v>
      </c>
      <c r="BR37" s="117">
        <v>0</v>
      </c>
      <c r="BS37" s="120"/>
      <c r="BT37" s="111"/>
      <c r="BU37" s="114">
        <v>25</v>
      </c>
      <c r="BV37" s="115">
        <v>0</v>
      </c>
      <c r="BW37" s="68"/>
      <c r="BX37" s="75"/>
      <c r="BY37" s="120"/>
      <c r="BZ37" s="111"/>
      <c r="CA37" s="114">
        <v>9</v>
      </c>
      <c r="CB37" s="115">
        <v>0</v>
      </c>
      <c r="CC37" s="76"/>
      <c r="CD37" s="71"/>
      <c r="CE37" s="139"/>
      <c r="CF37" s="140"/>
      <c r="CG37" s="124"/>
      <c r="CH37" s="117"/>
      <c r="CI37" s="139"/>
      <c r="CJ37" s="111"/>
      <c r="CK37" s="127"/>
      <c r="CL37" s="117"/>
      <c r="CM37" s="265"/>
      <c r="CN37" s="266"/>
      <c r="CO37" s="139"/>
      <c r="CP37" s="111"/>
      <c r="CQ37" s="127">
        <v>6</v>
      </c>
      <c r="CR37" s="117">
        <f>(VLOOKUP(CQ37,multiple,2,FALSE))*$CR$5</f>
        <v>137.5</v>
      </c>
      <c r="CS37" s="189"/>
      <c r="CT37" s="149">
        <v>0</v>
      </c>
      <c r="CU37" s="127">
        <v>21</v>
      </c>
      <c r="CV37" s="138">
        <f>(VLOOKUP(CU37,multiple,2,FALSE))*$CV$5</f>
        <v>64.399999999999991</v>
      </c>
      <c r="CW37" s="156"/>
      <c r="CX37" s="149">
        <v>0</v>
      </c>
      <c r="CY37" s="171"/>
      <c r="CZ37" s="148">
        <v>0</v>
      </c>
      <c r="DA37" s="78">
        <f>LARGE((H37,AD37,AF37,J37,L37,Z37,AB37,N37,P37,R37,T37,V37,X37,AL37,AN37,AH37,AJ37,AP37,AR37,AT37,AV37,BB37,BD37,BF37,BH37,BJ37,BL37,BN37,AX37,AZ37,BP37,BR37,BT37,BV37,BX37,BZ37,CB37,CD37,CF37,CH37,CJ37,CL37,CN37,CP37,CR37,CT37,CV37,CX37,CZ37),1)+LARGE((H37,AD37:AF37,J37,L37,Z37,AB37,N37,P37,R37,T37,V37,X37,AL37,AN37,AH37,AJ37,AP37,AR37,AT37,AV37,BB37,BD37,BF37,BH37,BJ37,BL37,BN37,AX37,AZ37,BP37,BR37,BT37,BV37,BX37,BZ37,CB37,CD37,CF37,CH37,CJ37,CL37,CN37,CP37,CR37,CT37,CV37,CX37,CZ37),2)+LARGE((H37,AD37,AF37,J37,L37,Z37,AB37,N37,P37,R37,T37,V37,X37,AL37,AN37,AH37,AJ37,AP37,AR37,AT37,AV37,BB37,BD37,BF37,BH37,BJ37,BL37,BN37,AX37,AZ37,BP37,BR37,BT37,BV37,BX37,BZ37,CB37,CJ37,CL37,CD37,CF37,CH37,CP37,CN37,CR37,CT37,CV37,CX37,CZ37),3)+LARGE((H37,AD37,AF37,J37,L37,Z37,AB37,N37,P37,R37,T37,V37,X37,AL37,AN37,AH37,AJ37,AP37,AR37,AT37,AV37,BB37,BD37,BF37,BH37,BJ37,BL37,BN37,AX37,AZ37,BP37,BR37,BT37,BV37,BX37,BZ37,CB37,CD37,CF37,CH37,CJ37,CL37,CN37,CP37,CR37,CT37,CV37,CX37,CZ37),4)+LARGE((H37,AD37,AF37,J37,L37,Z37,AB37,N37,P37,R37,T37,V37,X37,AL37,AN37,AH37,AJ37,AP37,AR37,AT37,AV37,BB37,BD37,BF37,BH37,BJ37,BL37,BN37,AX37,AZ37,BP37,BR37,BT37,BV37,BX37,BZ37,CB37,CD37,CF37,CH37,CN37,CP37,CR37,CT37,CV37,CL37,CJ37,CX37,CZ37),5)</f>
        <v>1181.3</v>
      </c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</row>
    <row r="38" spans="1:209" s="2" customFormat="1" ht="15.75" customHeight="1" thickTop="1" thickBot="1" x14ac:dyDescent="0.3">
      <c r="A38" s="3"/>
      <c r="B38" s="80">
        <v>32</v>
      </c>
      <c r="C38" s="97" t="s">
        <v>152</v>
      </c>
      <c r="D38" s="92" t="s">
        <v>153</v>
      </c>
      <c r="E38" s="93">
        <v>2004</v>
      </c>
      <c r="F38" s="95" t="s">
        <v>52</v>
      </c>
      <c r="G38" s="340"/>
      <c r="H38" s="338"/>
      <c r="I38" s="118"/>
      <c r="J38" s="111"/>
      <c r="K38" s="114">
        <v>10</v>
      </c>
      <c r="L38" s="115">
        <f>(VLOOKUP(K38,UMM,2,FALSE))*$L$5</f>
        <v>78</v>
      </c>
      <c r="M38" s="109"/>
      <c r="N38" s="110"/>
      <c r="O38" s="112"/>
      <c r="P38" s="113"/>
      <c r="Q38" s="189"/>
      <c r="R38" s="116"/>
      <c r="S38" s="127"/>
      <c r="T38" s="194"/>
      <c r="U38" s="109"/>
      <c r="V38" s="110"/>
      <c r="W38" s="112">
        <v>10</v>
      </c>
      <c r="X38" s="113">
        <f>(VLOOKUP(W38,UMM,2,FALSE))*$X$5</f>
        <v>62.4</v>
      </c>
      <c r="Y38" s="118"/>
      <c r="Z38" s="111"/>
      <c r="AA38" s="114">
        <v>2</v>
      </c>
      <c r="AB38" s="115">
        <f>(VLOOKUP(AA38,multiple,2,FALSE))*$AB$5</f>
        <v>293.25</v>
      </c>
      <c r="AC38" s="189">
        <v>12</v>
      </c>
      <c r="AD38" s="116">
        <f>(VLOOKUP(AC38,multiple,2,FALSE))*$AD$5</f>
        <v>40.699999999999996</v>
      </c>
      <c r="AE38" s="127"/>
      <c r="AF38" s="194"/>
      <c r="AG38" s="118"/>
      <c r="AH38" s="111"/>
      <c r="AI38" s="114"/>
      <c r="AJ38" s="115"/>
      <c r="AK38" s="120"/>
      <c r="AL38" s="119"/>
      <c r="AM38" s="114"/>
      <c r="AN38" s="115"/>
      <c r="AO38" s="118">
        <v>55</v>
      </c>
      <c r="AP38" s="116">
        <v>0</v>
      </c>
      <c r="AQ38" s="114"/>
      <c r="AR38" s="122"/>
      <c r="AS38" s="189">
        <v>19</v>
      </c>
      <c r="AT38" s="116">
        <v>0</v>
      </c>
      <c r="AU38" s="127"/>
      <c r="AV38" s="194"/>
      <c r="AW38" s="120"/>
      <c r="AX38" s="111"/>
      <c r="AY38" s="114"/>
      <c r="AZ38" s="115"/>
      <c r="BA38" s="120"/>
      <c r="BB38" s="119"/>
      <c r="BC38" s="114">
        <v>22</v>
      </c>
      <c r="BD38" s="115">
        <f>(VLOOKUP(BC38,multiple,2,FALSE))*$BD$5</f>
        <v>118.79999999999998</v>
      </c>
      <c r="BE38" s="189"/>
      <c r="BF38" s="116"/>
      <c r="BG38" s="127"/>
      <c r="BH38" s="122"/>
      <c r="BI38" s="68"/>
      <c r="BJ38" s="69"/>
      <c r="BK38" s="120"/>
      <c r="BL38" s="121"/>
      <c r="BM38" s="114">
        <v>6</v>
      </c>
      <c r="BN38" s="115">
        <f>(VLOOKUP(BM38,multiple,2,FALSE))*$BN$5</f>
        <v>120</v>
      </c>
      <c r="BO38" s="120"/>
      <c r="BP38" s="111"/>
      <c r="BQ38" s="127">
        <v>17</v>
      </c>
      <c r="BR38" s="117">
        <v>0</v>
      </c>
      <c r="BS38" s="120"/>
      <c r="BT38" s="111"/>
      <c r="BU38" s="114">
        <v>13</v>
      </c>
      <c r="BV38" s="115">
        <f>(VLOOKUP(BU38,multiple,2,FALSE))*BV$5</f>
        <v>132.29999999999998</v>
      </c>
      <c r="BW38" s="68"/>
      <c r="BX38" s="75"/>
      <c r="BY38" s="120"/>
      <c r="BZ38" s="111"/>
      <c r="CA38" s="114">
        <v>5</v>
      </c>
      <c r="CB38" s="115">
        <f>(VLOOKUP(CA38,multiple,2,FALSE))*CB$5</f>
        <v>104.5</v>
      </c>
      <c r="CC38" s="76"/>
      <c r="CD38" s="71"/>
      <c r="CE38" s="139"/>
      <c r="CF38" s="140"/>
      <c r="CG38" s="124">
        <v>10</v>
      </c>
      <c r="CH38" s="117">
        <f>(VLOOKUP(CG38,multiple,2,FALSE))*$CH$5</f>
        <v>228</v>
      </c>
      <c r="CI38" s="139"/>
      <c r="CJ38" s="111"/>
      <c r="CK38" s="127"/>
      <c r="CL38" s="117"/>
      <c r="CM38" s="265"/>
      <c r="CN38" s="267"/>
      <c r="CO38" s="139"/>
      <c r="CP38" s="111"/>
      <c r="CQ38" s="127"/>
      <c r="CR38" s="117"/>
      <c r="CS38" s="189"/>
      <c r="CT38" s="149"/>
      <c r="CU38" s="127">
        <v>6</v>
      </c>
      <c r="CV38" s="138">
        <f>(VLOOKUP(CU38,multiple,2,FALSE))*$CV$5</f>
        <v>350</v>
      </c>
      <c r="CW38" s="156"/>
      <c r="CX38" s="149"/>
      <c r="CY38" s="127">
        <v>14</v>
      </c>
      <c r="CZ38" s="138">
        <f>(VLOOKUP(CY38,multiple,2,FALSE))*$CZ$5</f>
        <v>133.99999999999997</v>
      </c>
      <c r="DA38" s="78">
        <f>LARGE((H38,AD38,AF38,J38,L38,Z38,AB38,N38,P38,R38,T38,V38,X38,AL38,AN38,AH38,AJ38,AP38,AR38,AT38,AV38,BB38,BD38,BF38,BH38,BJ38,BL38,BN38,AX38,AZ38,BP38,BR38,BT38,BV38,BX38,BZ38,CB38,CD38,CF38,CH38,CJ38,CL38,CN38,CP38,CR38,CT38,CV38,CX38,CZ38),1)+LARGE((H38,AD38:AF38,J38,L38,Z38,AB38,N38,P38,R38,T38,V38,X38,AL38,AN38,AH38,AJ38,AP38,AR38,AT38,AV38,BB38,BD38,BF38,BH38,BJ38,BL38,BN38,AX38,AZ38,BP38,BR38,BT38,BV38,BX38,BZ38,CB38,CD38,CF38,CH38,CJ38,CL38,CN38,CP38,CR38,CT38,CV38,CX38,CZ38),2)+LARGE((H38,AD38,AF38,J38,L38,Z38,AB38,N38,P38,R38,T38,V38,X38,AL38,AN38,AH38,AJ38,AP38,AR38,AT38,AV38,BB38,BD38,BF38,BH38,BJ38,BL38,BN38,AX38,AZ38,BP38,BR38,BT38,BV38,BX38,BZ38,CB38,CJ38,CL38,CD38,CF38,CH38,CP38,CN38,CR38,CT38,CV38,CX38,CZ38),3)+LARGE((H38,AD38,AF38,J38,L38,Z38,AB38,N38,P38,R38,T38,V38,X38,AL38,AN38,AH38,AJ38,AP38,AR38,AT38,AV38,BB38,BD38,BF38,BH38,BJ38,BL38,BN38,AX38,AZ38,BP38,BR38,BT38,BV38,BX38,BZ38,CB38,CD38,CF38,CH38,CJ38,CL38,CN38,CP38,CR38,CT38,CV38,CX38,CZ38),4)+LARGE((H38,AD38,AF38,J38,L38,Z38,AB38,N38,P38,R38,T38,V38,X38,AL38,AN38,AH38,AJ38,AP38,AR38,AT38,AV38,BB38,BD38,BF38,BH38,BJ38,BL38,BN38,AX38,AZ38,BP38,BR38,BT38,BV38,BX38,BZ38,CB38,CD38,CF38,CH38,CN38,CP38,CR38,CT38,CV38,CL38,CJ38,CX38,CZ38),5)</f>
        <v>1137.55</v>
      </c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</row>
    <row r="39" spans="1:209" s="2" customFormat="1" ht="15.75" customHeight="1" thickTop="1" thickBot="1" x14ac:dyDescent="0.3">
      <c r="A39" s="3"/>
      <c r="B39" s="80">
        <v>33</v>
      </c>
      <c r="C39" s="253" t="s">
        <v>278</v>
      </c>
      <c r="D39" s="254" t="s">
        <v>279</v>
      </c>
      <c r="E39" s="255">
        <v>2005</v>
      </c>
      <c r="F39" s="256" t="s">
        <v>280</v>
      </c>
      <c r="G39" s="329"/>
      <c r="H39" s="343"/>
      <c r="I39" s="118"/>
      <c r="J39" s="111"/>
      <c r="K39" s="114"/>
      <c r="L39" s="113"/>
      <c r="M39" s="109"/>
      <c r="N39" s="110"/>
      <c r="O39" s="112"/>
      <c r="P39" s="113"/>
      <c r="Q39" s="156"/>
      <c r="R39" s="212"/>
      <c r="S39" s="127"/>
      <c r="T39" s="206"/>
      <c r="U39" s="109"/>
      <c r="V39" s="110"/>
      <c r="W39" s="112"/>
      <c r="X39" s="113"/>
      <c r="Y39" s="120"/>
      <c r="Z39" s="111"/>
      <c r="AA39" s="114"/>
      <c r="AB39" s="113"/>
      <c r="AC39" s="156"/>
      <c r="AD39" s="212"/>
      <c r="AE39" s="127"/>
      <c r="AF39" s="194"/>
      <c r="AG39" s="120"/>
      <c r="AH39" s="111"/>
      <c r="AI39" s="114"/>
      <c r="AJ39" s="113"/>
      <c r="AK39" s="120"/>
      <c r="AL39" s="119"/>
      <c r="AM39" s="114"/>
      <c r="AN39" s="115"/>
      <c r="AO39" s="118"/>
      <c r="AP39" s="116"/>
      <c r="AQ39" s="114"/>
      <c r="AR39" s="122"/>
      <c r="AS39" s="156"/>
      <c r="AT39" s="212"/>
      <c r="AU39" s="127"/>
      <c r="AV39" s="194"/>
      <c r="AW39" s="120"/>
      <c r="AX39" s="111"/>
      <c r="AY39" s="114"/>
      <c r="AZ39" s="115"/>
      <c r="BA39" s="120"/>
      <c r="BB39" s="119"/>
      <c r="BC39" s="251">
        <v>2</v>
      </c>
      <c r="BD39" s="252">
        <f>(VLOOKUP(BC39,multiple,2,FALSE))*$BD$5</f>
        <v>1122</v>
      </c>
      <c r="BE39" s="156"/>
      <c r="BF39" s="212"/>
      <c r="BG39" s="127"/>
      <c r="BH39" s="194"/>
      <c r="BI39" s="68"/>
      <c r="BJ39" s="69"/>
      <c r="BK39" s="120"/>
      <c r="BL39" s="121"/>
      <c r="BM39" s="114"/>
      <c r="BN39" s="115"/>
      <c r="BO39" s="120"/>
      <c r="BP39" s="111"/>
      <c r="BQ39" s="127"/>
      <c r="BR39" s="117"/>
      <c r="BS39" s="120"/>
      <c r="BT39" s="111"/>
      <c r="BU39" s="114"/>
      <c r="BV39" s="115"/>
      <c r="BW39" s="68"/>
      <c r="BX39" s="75"/>
      <c r="BY39" s="120"/>
      <c r="BZ39" s="111"/>
      <c r="CA39" s="114"/>
      <c r="CB39" s="115"/>
      <c r="CC39" s="76"/>
      <c r="CD39" s="71"/>
      <c r="CE39" s="139"/>
      <c r="CF39" s="140"/>
      <c r="CG39" s="124"/>
      <c r="CH39" s="115"/>
      <c r="CI39" s="139"/>
      <c r="CJ39" s="111"/>
      <c r="CK39" s="127"/>
      <c r="CL39" s="129"/>
      <c r="CM39" s="265"/>
      <c r="CN39" s="266"/>
      <c r="CO39" s="139"/>
      <c r="CP39" s="111"/>
      <c r="CQ39" s="127"/>
      <c r="CR39" s="129"/>
      <c r="CS39" s="156"/>
      <c r="CT39" s="149">
        <v>0</v>
      </c>
      <c r="CU39" s="127"/>
      <c r="CV39" s="286">
        <v>0</v>
      </c>
      <c r="CW39" s="156"/>
      <c r="CX39" s="150">
        <v>0</v>
      </c>
      <c r="CY39" s="137"/>
      <c r="CZ39" s="148">
        <v>0</v>
      </c>
      <c r="DA39" s="78">
        <f>LARGE((H39,AD39,AF39,J39,L39,Z39,AB39,N39,P39,R39,T39,V39,X39,AL39,AN39,AH39,AJ39,AP39,AR39,AT39,AV39,BB39,BD39,BF39,BH39,BJ39,BL39,BN39,AX39,AZ39,BP39,BR39,BT39,BV39,BX39,BZ39,CB39,CD39,CF39,CH39,CJ39,CL39,CN39,CP39,CR39,CT39,CV39,CX39,CZ39),1)+LARGE((H39,AD39:AF39,J39,L39,Z39,AB39,N39,P39,R39,T39,V39,X39,AL39,AN39,AH39,AJ39,AP39,AR39,AT39,AV39,BB39,BD39,BF39,BH39,BJ39,BL39,BN39,AX39,AZ39,BP39,BR39,BT39,BV39,BX39,BZ39,CB39,CD39,CF39,CH39,CJ39,CL39,CN39,CP39,CR39,CT39,CV39,CX39,CZ39),2)+LARGE((H39,AD39,AF39,J39,L39,Z39,AB39,N39,P39,R39,T39,V39,X39,AL39,AN39,AH39,AJ39,AP39,AR39,AT39,AV39,BB39,BD39,BF39,BH39,BJ39,BL39,BN39,AX39,AZ39,BP39,BR39,BT39,BV39,BX39,BZ39,CB39,CJ39,CL39,CD39,CF39,CH39,CP39,CN39,CR39,CT39,CV39,CX39,CZ39),3)+LARGE((H39,AD39,AF39,J39,L39,Z39,AB39,N39,P39,R39,T39,V39,X39,AL39,AN39,AH39,AJ39,AP39,AR39,AT39,AV39,BB39,BD39,BF39,BH39,BJ39,BL39,BN39,AX39,AZ39,BP39,BR39,BT39,BV39,BX39,BZ39,CB39,CD39,CF39,CH39,CJ39,CL39,CN39,CP39,CR39,CT39,CV39,CX39,CZ39),4)+LARGE((H39,AD39,AF39,J39,L39,Z39,AB39,N39,P39,R39,T39,V39,X39,AL39,AN39,AH39,AJ39,AP39,AR39,AT39,AV39,BB39,BD39,BF39,BH39,BJ39,BL39,BN39,AX39,AZ39,BP39,BR39,BT39,BV39,BX39,BZ39,CB39,CD39,CF39,CH39,CN39,CP39,CR39,CT39,CV39,CL39,CJ39,CX39,CZ39),5)</f>
        <v>1122</v>
      </c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</row>
    <row r="40" spans="1:209" s="2" customFormat="1" ht="15.75" customHeight="1" thickTop="1" thickBot="1" x14ac:dyDescent="0.3">
      <c r="A40" s="3"/>
      <c r="B40" s="80">
        <v>34</v>
      </c>
      <c r="C40" s="105" t="s">
        <v>61</v>
      </c>
      <c r="D40" s="106" t="s">
        <v>47</v>
      </c>
      <c r="E40" s="107">
        <v>2005</v>
      </c>
      <c r="F40" s="108"/>
      <c r="G40" s="331"/>
      <c r="H40" s="332"/>
      <c r="I40" s="120"/>
      <c r="J40" s="111"/>
      <c r="K40" s="114"/>
      <c r="L40" s="113"/>
      <c r="M40" s="109"/>
      <c r="N40" s="110"/>
      <c r="O40" s="112"/>
      <c r="P40" s="113"/>
      <c r="Q40" s="189"/>
      <c r="R40" s="214"/>
      <c r="S40" s="127">
        <v>7</v>
      </c>
      <c r="T40" s="194">
        <f>(VLOOKUP(S40,multiple,2,FALSE))*$T$5</f>
        <v>135</v>
      </c>
      <c r="U40" s="109"/>
      <c r="V40" s="110"/>
      <c r="W40" s="112">
        <v>11</v>
      </c>
      <c r="X40" s="113">
        <f>(VLOOKUP(W40,UMM,2,FALSE))*$X$5</f>
        <v>59.8</v>
      </c>
      <c r="Y40" s="120"/>
      <c r="Z40" s="111"/>
      <c r="AA40" s="114"/>
      <c r="AB40" s="113"/>
      <c r="AC40" s="189"/>
      <c r="AD40" s="214"/>
      <c r="AE40" s="127"/>
      <c r="AF40" s="194"/>
      <c r="AG40" s="120"/>
      <c r="AH40" s="111"/>
      <c r="AI40" s="114"/>
      <c r="AJ40" s="115"/>
      <c r="AK40" s="120"/>
      <c r="AL40" s="119"/>
      <c r="AM40" s="114"/>
      <c r="AN40" s="115"/>
      <c r="AO40" s="118"/>
      <c r="AP40" s="116"/>
      <c r="AQ40" s="114">
        <v>33</v>
      </c>
      <c r="AR40" s="122">
        <v>0</v>
      </c>
      <c r="AS40" s="189"/>
      <c r="AT40" s="214"/>
      <c r="AU40" s="127">
        <v>12</v>
      </c>
      <c r="AV40" s="194">
        <f>(VLOOKUP(AU40,multiple,2,FALSE))*$AV$5</f>
        <v>119.89999999999999</v>
      </c>
      <c r="AW40" s="120"/>
      <c r="AX40" s="111"/>
      <c r="AY40" s="114"/>
      <c r="AZ40" s="115"/>
      <c r="BA40" s="120"/>
      <c r="BB40" s="121"/>
      <c r="BC40" s="114">
        <v>8</v>
      </c>
      <c r="BD40" s="115">
        <f>(VLOOKUP(BC40,multiple,2,FALSE))*$BD$5</f>
        <v>528</v>
      </c>
      <c r="BE40" s="189"/>
      <c r="BF40" s="214"/>
      <c r="BG40" s="127">
        <v>8</v>
      </c>
      <c r="BH40" s="194">
        <f>(VLOOKUP(BG40,multiple,2,FALSE))*$BH$5</f>
        <v>122</v>
      </c>
      <c r="BI40" s="68"/>
      <c r="BJ40" s="69"/>
      <c r="BK40" s="120"/>
      <c r="BL40" s="121"/>
      <c r="BM40" s="114"/>
      <c r="BN40" s="115"/>
      <c r="BO40" s="120"/>
      <c r="BP40" s="111"/>
      <c r="BQ40" s="127"/>
      <c r="BR40" s="117"/>
      <c r="BS40" s="120"/>
      <c r="BT40" s="111"/>
      <c r="BU40" s="114">
        <v>18</v>
      </c>
      <c r="BV40" s="115">
        <v>0</v>
      </c>
      <c r="BW40" s="68"/>
      <c r="BX40" s="75"/>
      <c r="BY40" s="120"/>
      <c r="BZ40" s="111"/>
      <c r="CA40" s="114"/>
      <c r="CB40" s="115"/>
      <c r="CC40" s="76"/>
      <c r="CD40" s="71"/>
      <c r="CE40" s="139"/>
      <c r="CF40" s="141"/>
      <c r="CG40" s="124">
        <v>19</v>
      </c>
      <c r="CH40" s="117">
        <f>(VLOOKUP(CG40,multiple,2,FALSE))*$CH$5</f>
        <v>91.2</v>
      </c>
      <c r="CI40" s="139"/>
      <c r="CJ40" s="111"/>
      <c r="CK40" s="127"/>
      <c r="CL40" s="145"/>
      <c r="CM40" s="265"/>
      <c r="CN40" s="266"/>
      <c r="CO40" s="139"/>
      <c r="CP40" s="111"/>
      <c r="CQ40" s="127"/>
      <c r="CR40" s="145"/>
      <c r="CS40" s="189"/>
      <c r="CT40" s="149">
        <v>0</v>
      </c>
      <c r="CU40" s="127">
        <v>14</v>
      </c>
      <c r="CV40" s="138">
        <f>(VLOOKUP(CU40,multiple,2,FALSE))*$CV$5</f>
        <v>139.99999999999997</v>
      </c>
      <c r="CW40" s="156"/>
      <c r="CX40" s="149">
        <v>0</v>
      </c>
      <c r="CY40" s="137"/>
      <c r="CZ40" s="148">
        <v>0</v>
      </c>
      <c r="DA40" s="78">
        <f>LARGE((H40,AD40,AF40,J40,L40,Z40,AB40,N40,P40,R40,T40,V40,X40,AL40,AN40,AH40,AJ40,AP40,AR40,AT40,AV40,BB40,BD40,BF40,BH40,BJ40,BL40,BN40,AX40,AZ40,BP40,BR40,BT40,BV40,BX40,BZ40,CB40,CD40,CF40,CH40,CJ40,CL40,CN40,CP40,CR40,CT40,CV40,CX40,CZ40),1)+LARGE((H40,AD40:AF40,J40,L40,Z40,AB40,N40,P40,R40,T40,V40,X40,AL40,AN40,AH40,AJ40,AP40,AR40,AT40,AV40,BB40,BD40,BF40,BH40,BJ40,BL40,BN40,AX40,AZ40,BP40,BR40,BT40,BV40,BX40,BZ40,CB40,CD40,CF40,CH40,CJ40,CL40,CN40,CP40,CR40,CT40,CV40,CX40,CZ40),2)+LARGE((H40,AD40,AF40,J40,L40,Z40,AB40,N40,P40,R40,T40,V40,X40,AL40,AN40,AH40,AJ40,AP40,AR40,AT40,AV40,BB40,BD40,BF40,BH40,BJ40,BL40,BN40,AX40,AZ40,BP40,BR40,BT40,BV40,BX40,BZ40,CB40,CJ40,CL40,CD40,CF40,CH40,CP40,CN40,CR40,CT40,CV40,CX40,CZ40),3)+LARGE((H40,AD40,AF40,J40,L40,Z40,AB40,N40,P40,R40,T40,V40,X40,AL40,AN40,AH40,AJ40,AP40,AR40,AT40,AV40,BB40,BD40,BF40,BH40,BJ40,BL40,BN40,AX40,AZ40,BP40,BR40,BT40,BV40,BX40,BZ40,CB40,CD40,CF40,CH40,CJ40,CL40,CN40,CP40,CR40,CT40,CV40,CX40,CZ40),4)+LARGE((H40,AD40,AF40,J40,L40,Z40,AB40,N40,P40,R40,T40,V40,X40,AL40,AN40,AH40,AJ40,AP40,AR40,AT40,AV40,BB40,BD40,BF40,BH40,BJ40,BL40,BN40,AX40,AZ40,BP40,BR40,BT40,BV40,BX40,BZ40,CB40,CD40,CF40,CH40,CN40,CP40,CR40,CT40,CV40,CL40,CJ40,CX40,CZ40),5)</f>
        <v>1044.9000000000001</v>
      </c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</row>
    <row r="41" spans="1:209" s="2" customFormat="1" ht="15.75" customHeight="1" thickTop="1" thickBot="1" x14ac:dyDescent="0.3">
      <c r="A41" s="3"/>
      <c r="B41" s="80">
        <v>35</v>
      </c>
      <c r="C41" s="99" t="s">
        <v>67</v>
      </c>
      <c r="D41" s="450" t="s">
        <v>38</v>
      </c>
      <c r="E41" s="101">
        <v>2003</v>
      </c>
      <c r="F41" s="102" t="s">
        <v>114</v>
      </c>
      <c r="G41" s="331"/>
      <c r="H41" s="332"/>
      <c r="I41" s="120">
        <v>2</v>
      </c>
      <c r="J41" s="111">
        <f>(VLOOKUP(I41,UMM,2,FALSE))*$J$5</f>
        <v>161.5</v>
      </c>
      <c r="K41" s="114"/>
      <c r="L41" s="113"/>
      <c r="M41" s="109">
        <v>3</v>
      </c>
      <c r="N41" s="110">
        <v>0</v>
      </c>
      <c r="O41" s="112"/>
      <c r="P41" s="113"/>
      <c r="Q41" s="189"/>
      <c r="R41" s="116"/>
      <c r="S41" s="127"/>
      <c r="T41" s="216"/>
      <c r="U41" s="109"/>
      <c r="V41" s="110"/>
      <c r="W41" s="112"/>
      <c r="X41" s="113"/>
      <c r="Y41" s="120"/>
      <c r="Z41" s="111"/>
      <c r="AA41" s="114"/>
      <c r="AB41" s="113"/>
      <c r="AC41" s="189"/>
      <c r="AD41" s="116"/>
      <c r="AE41" s="127"/>
      <c r="AF41" s="216"/>
      <c r="AG41" s="120">
        <v>11</v>
      </c>
      <c r="AH41" s="111">
        <f>(VLOOKUP(AG41,multiple,2,FALSE))*$AH$5</f>
        <v>218.49999999999997</v>
      </c>
      <c r="AI41" s="114"/>
      <c r="AJ41" s="113"/>
      <c r="AK41" s="120"/>
      <c r="AL41" s="111"/>
      <c r="AM41" s="114"/>
      <c r="AN41" s="115"/>
      <c r="AO41" s="118"/>
      <c r="AP41" s="116"/>
      <c r="AQ41" s="114"/>
      <c r="AR41" s="122"/>
      <c r="AS41" s="189"/>
      <c r="AT41" s="116"/>
      <c r="AU41" s="127"/>
      <c r="AV41" s="216"/>
      <c r="AW41" s="120"/>
      <c r="AX41" s="111"/>
      <c r="AY41" s="114"/>
      <c r="AZ41" s="115"/>
      <c r="BA41" s="120">
        <v>33</v>
      </c>
      <c r="BB41" s="121">
        <v>0</v>
      </c>
      <c r="BC41" s="114"/>
      <c r="BD41" s="115"/>
      <c r="BE41" s="189"/>
      <c r="BF41" s="116"/>
      <c r="BG41" s="127"/>
      <c r="BH41" s="453"/>
      <c r="BI41" s="68">
        <v>47</v>
      </c>
      <c r="BJ41" s="69">
        <v>0</v>
      </c>
      <c r="BK41" s="120"/>
      <c r="BL41" s="121"/>
      <c r="BM41" s="114"/>
      <c r="BN41" s="115"/>
      <c r="BO41" s="120">
        <v>9</v>
      </c>
      <c r="BP41" s="111">
        <f>(VLOOKUP(BO41,multiple,2,FALSE))*$BP$5</f>
        <v>190</v>
      </c>
      <c r="BQ41" s="127"/>
      <c r="BR41" s="117"/>
      <c r="BS41" s="120"/>
      <c r="BT41" s="111"/>
      <c r="BU41" s="114"/>
      <c r="BV41" s="115"/>
      <c r="BW41" s="68">
        <v>39</v>
      </c>
      <c r="BX41" s="75">
        <v>0</v>
      </c>
      <c r="BY41" s="120"/>
      <c r="BZ41" s="111"/>
      <c r="CA41" s="114"/>
      <c r="CB41" s="115"/>
      <c r="CC41" s="76">
        <v>118</v>
      </c>
      <c r="CD41" s="71">
        <v>0</v>
      </c>
      <c r="CE41" s="139"/>
      <c r="CF41" s="140"/>
      <c r="CG41" s="124"/>
      <c r="CH41" s="117"/>
      <c r="CI41" s="139"/>
      <c r="CJ41" s="111"/>
      <c r="CK41" s="127"/>
      <c r="CL41" s="117"/>
      <c r="CM41" s="265">
        <v>23</v>
      </c>
      <c r="CN41" s="266">
        <f>(VLOOKUP(CM41,multiple,2,FALSE))*CN$5</f>
        <v>459.79999999999995</v>
      </c>
      <c r="CO41" s="139"/>
      <c r="CP41" s="111"/>
      <c r="CQ41" s="127"/>
      <c r="CR41" s="117"/>
      <c r="CS41" s="189"/>
      <c r="CT41" s="149"/>
      <c r="CU41" s="127"/>
      <c r="CV41" s="148"/>
      <c r="CW41" s="156"/>
      <c r="CX41" s="149"/>
      <c r="CY41" s="127"/>
      <c r="CZ41" s="236"/>
      <c r="DA41" s="78">
        <f>LARGE((H41,AD41,AF41,J41,L41,Z41,AB41,N41,P41,R41,T41,V41,X41,AL41,AN41,AH41,AJ41,AP41,AR41,AT41,AV41,BB41,BD41,BF41,BH41,BJ41,BL41,BN41,AX41,AZ41,BP41,BR41,BT41,BV41,BX41,BZ41,CB41,CD41,CF41,CH41,CJ41,CL41,CN41,CP41,CR41,CT41,CV41,CX41,CZ41),1)+LARGE((H41,AD41:AF41,J41,L41,Z41,AB41,N41,P41,R41,T41,V41,X41,AL41,AN41,AH41,AJ41,AP41,AR41,AT41,AV41,BB41,BD41,BF41,BH41,BJ41,BL41,BN41,AX41,AZ41,BP41,BR41,BT41,BV41,BX41,BZ41,CB41,CD41,CF41,CH41,CJ41,CL41,CN41,CP41,CR41,CT41,CV41,CX41,CZ41),2)+LARGE((H41,AD41,AF41,J41,L41,Z41,AB41,N41,P41,R41,T41,V41,X41,AL41,AN41,AH41,AJ41,AP41,AR41,AT41,AV41,BB41,BD41,BF41,BH41,BJ41,BL41,BN41,AX41,AZ41,BP41,BR41,BT41,BV41,BX41,BZ41,CB41,CJ41,CL41,CD41,CF41,CH41,CP41,CN41,CR41,CT41,CV41,CX41,CZ41),3)+LARGE((H41,AD41,AF41,J41,L41,Z41,AB41,N41,P41,R41,T41,V41,X41,AL41,AN41,AH41,AJ41,AP41,AR41,AT41,AV41,BB41,BD41,BF41,BH41,BJ41,BL41,BN41,AX41,AZ41,BP41,BR41,BT41,BV41,BX41,BZ41,CB41,CD41,CF41,CH41,CJ41,CL41,CN41,CP41,CR41,CT41,CV41,CX41,CZ41),4)+LARGE((H41,AD41,AF41,J41,L41,Z41,AB41,N41,P41,R41,T41,V41,X41,AL41,AN41,AH41,AJ41,AP41,AR41,AT41,AV41,BB41,BD41,BF41,BH41,BJ41,BL41,BN41,AX41,AZ41,BP41,BR41,BT41,BV41,BX41,BZ41,CB41,CD41,CF41,CH41,CN41,CP41,CR41,CT41,CV41,CL41,CJ41,CX41,CZ41),5)</f>
        <v>1029.8</v>
      </c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</row>
    <row r="42" spans="1:209" s="2" customFormat="1" ht="15.75" customHeight="1" thickTop="1" thickBot="1" x14ac:dyDescent="0.3">
      <c r="A42" s="3"/>
      <c r="B42" s="80">
        <v>36</v>
      </c>
      <c r="C42" s="105" t="s">
        <v>184</v>
      </c>
      <c r="D42" s="313" t="s">
        <v>158</v>
      </c>
      <c r="E42" s="93">
        <v>2005</v>
      </c>
      <c r="F42" s="94" t="s">
        <v>164</v>
      </c>
      <c r="G42" s="331"/>
      <c r="H42" s="332"/>
      <c r="I42" s="120"/>
      <c r="J42" s="111"/>
      <c r="K42" s="114">
        <v>11</v>
      </c>
      <c r="L42" s="113">
        <f>(VLOOKUP(K42,UMM,2,FALSE))*$L$5</f>
        <v>74.75</v>
      </c>
      <c r="M42" s="109"/>
      <c r="N42" s="110"/>
      <c r="O42" s="112">
        <v>3</v>
      </c>
      <c r="P42" s="113">
        <v>0</v>
      </c>
      <c r="Q42" s="156"/>
      <c r="R42" s="225"/>
      <c r="S42" s="127">
        <v>11</v>
      </c>
      <c r="T42" s="194">
        <f>(VLOOKUP(S42,multiple,2,FALSE))*$T$5</f>
        <v>69</v>
      </c>
      <c r="U42" s="109"/>
      <c r="V42" s="110"/>
      <c r="W42" s="112">
        <v>8</v>
      </c>
      <c r="X42" s="113">
        <f>(VLOOKUP(W42,UMM,2,FALSE))*$X$5</f>
        <v>104</v>
      </c>
      <c r="Y42" s="120"/>
      <c r="Z42" s="111"/>
      <c r="AA42" s="114">
        <v>15</v>
      </c>
      <c r="AB42" s="113">
        <v>0</v>
      </c>
      <c r="AC42" s="156"/>
      <c r="AD42" s="225"/>
      <c r="AE42" s="127"/>
      <c r="AF42" s="194"/>
      <c r="AG42" s="120"/>
      <c r="AH42" s="111"/>
      <c r="AI42" s="114">
        <v>12</v>
      </c>
      <c r="AJ42" s="217">
        <f>(VLOOKUP(AI42,UMM,2,FALSE))*$AJ$5</f>
        <v>118.79999999999998</v>
      </c>
      <c r="AK42" s="120"/>
      <c r="AL42" s="111"/>
      <c r="AM42" s="114"/>
      <c r="AN42" s="115"/>
      <c r="AO42" s="118"/>
      <c r="AP42" s="116"/>
      <c r="AQ42" s="114">
        <v>5</v>
      </c>
      <c r="AR42" s="122">
        <f>(VLOOKUP(AQ42,multiple,2,FALSE))*$AR$5</f>
        <v>492.25</v>
      </c>
      <c r="AS42" s="156"/>
      <c r="AT42" s="225"/>
      <c r="AU42" s="127"/>
      <c r="AV42" s="194"/>
      <c r="AW42" s="120"/>
      <c r="AX42" s="111"/>
      <c r="AY42" s="114"/>
      <c r="AZ42" s="115"/>
      <c r="BA42" s="120"/>
      <c r="BB42" s="121"/>
      <c r="BC42" s="114">
        <v>51</v>
      </c>
      <c r="BD42" s="115">
        <v>0</v>
      </c>
      <c r="BE42" s="156"/>
      <c r="BF42" s="225"/>
      <c r="BG42" s="127">
        <v>3</v>
      </c>
      <c r="BH42" s="194">
        <f>(VLOOKUP(BG42,multiple,2,FALSE))*$BH$5</f>
        <v>213.5</v>
      </c>
      <c r="BI42" s="68"/>
      <c r="BJ42" s="69"/>
      <c r="BK42" s="120"/>
      <c r="BL42" s="121"/>
      <c r="BM42" s="114"/>
      <c r="BN42" s="115"/>
      <c r="BO42" s="120"/>
      <c r="BP42" s="111"/>
      <c r="BQ42" s="127"/>
      <c r="BR42" s="117"/>
      <c r="BS42" s="120"/>
      <c r="BT42" s="111"/>
      <c r="BU42" s="114"/>
      <c r="BV42" s="115"/>
      <c r="BW42" s="68"/>
      <c r="BX42" s="75"/>
      <c r="BY42" s="120"/>
      <c r="BZ42" s="111"/>
      <c r="CA42" s="114"/>
      <c r="CB42" s="115"/>
      <c r="CC42" s="76"/>
      <c r="CD42" s="71"/>
      <c r="CE42" s="139"/>
      <c r="CF42" s="140"/>
      <c r="CG42" s="124">
        <v>23</v>
      </c>
      <c r="CH42" s="115">
        <v>0</v>
      </c>
      <c r="CI42" s="139"/>
      <c r="CJ42" s="111"/>
      <c r="CK42" s="127"/>
      <c r="CL42" s="117"/>
      <c r="CM42" s="265"/>
      <c r="CN42" s="266"/>
      <c r="CO42" s="139"/>
      <c r="CP42" s="111"/>
      <c r="CQ42" s="127"/>
      <c r="CR42" s="117"/>
      <c r="CS42" s="156"/>
      <c r="CT42" s="149">
        <v>0</v>
      </c>
      <c r="CU42" s="127"/>
      <c r="CV42" s="148">
        <v>0</v>
      </c>
      <c r="CW42" s="156"/>
      <c r="CX42" s="149">
        <v>0</v>
      </c>
      <c r="CY42" s="171"/>
      <c r="CZ42" s="145">
        <v>0</v>
      </c>
      <c r="DA42" s="78">
        <f>LARGE((H42,AD42,AF42,J42,L42,Z42,AB42,N42,P42,R42,T42,V42,X42,AL42,AN42,AH42,AJ42,AP42,AR42,AT42,AV42,BB42,BD42,BF42,BH42,BJ42,BL42,BN42,AX42,AZ42,BP42,BR42,BT42,BV42,BX42,BZ42,CB42,CD42,CF42,CH42,CJ42,CL42,CN42,CP42,CR42,CT42,CV42,CX42,CZ42),1)+LARGE((H42,AD42:AF42,J42,L42,Z42,AB42,N42,P42,R42,T42,V42,X42,AL42,AN42,AH42,AJ42,AP42,AR42,AT42,AV42,BB42,BD42,BF42,BH42,BJ42,BL42,BN42,AX42,AZ42,BP42,BR42,BT42,BV42,BX42,BZ42,CB42,CD42,CF42,CH42,CJ42,CL42,CN42,CP42,CR42,CT42,CV42,CX42,CZ42),2)+LARGE((H42,AD42,AF42,J42,L42,Z42,AB42,N42,P42,R42,T42,V42,X42,AL42,AN42,AH42,AJ42,AP42,AR42,AT42,AV42,BB42,BD42,BF42,BH42,BJ42,BL42,BN42,AX42,AZ42,BP42,BR42,BT42,BV42,BX42,BZ42,CB42,CJ42,CL42,CD42,CF42,CH42,CP42,CN42,CR42,CT42,CV42,CX42,CZ42),3)+LARGE((H42,AD42,AF42,J42,L42,Z42,AB42,N42,P42,R42,T42,V42,X42,AL42,AN42,AH42,AJ42,AP42,AR42,AT42,AV42,BB42,BD42,BF42,BH42,BJ42,BL42,BN42,AX42,AZ42,BP42,BR42,BT42,BV42,BX42,BZ42,CB42,CD42,CF42,CH42,CJ42,CL42,CN42,CP42,CR42,CT42,CV42,CX42,CZ42),4)+LARGE((H42,AD42,AF42,J42,L42,Z42,AB42,N42,P42,R42,T42,V42,X42,AL42,AN42,AH42,AJ42,AP42,AR42,AT42,AV42,BB42,BD42,BF42,BH42,BJ42,BL42,BN42,AX42,AZ42,BP42,BR42,BT42,BV42,BX42,BZ42,CB42,CD42,CF42,CH42,CN42,CP42,CR42,CT42,CV42,CL42,CJ42,CX42,CZ42),5)</f>
        <v>1003.3</v>
      </c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</row>
    <row r="43" spans="1:209" s="2" customFormat="1" ht="15.75" customHeight="1" thickTop="1" thickBot="1" x14ac:dyDescent="0.3">
      <c r="A43" s="3"/>
      <c r="B43" s="80">
        <v>37</v>
      </c>
      <c r="C43" s="105" t="s">
        <v>96</v>
      </c>
      <c r="D43" s="106" t="s">
        <v>97</v>
      </c>
      <c r="E43" s="96">
        <v>2004</v>
      </c>
      <c r="F43" s="108"/>
      <c r="G43" s="331"/>
      <c r="H43" s="344"/>
      <c r="I43" s="118"/>
      <c r="J43" s="111"/>
      <c r="K43" s="114">
        <v>9</v>
      </c>
      <c r="L43" s="113">
        <f>(VLOOKUP(K43,UMM,2,FALSE))*$L$5</f>
        <v>81.25</v>
      </c>
      <c r="M43" s="109"/>
      <c r="N43" s="110"/>
      <c r="O43" s="112"/>
      <c r="P43" s="113"/>
      <c r="Q43" s="189"/>
      <c r="R43" s="116"/>
      <c r="S43" s="127"/>
      <c r="T43" s="206"/>
      <c r="U43" s="109"/>
      <c r="V43" s="110"/>
      <c r="W43" s="112">
        <v>3</v>
      </c>
      <c r="X43" s="113">
        <v>182</v>
      </c>
      <c r="Y43" s="120"/>
      <c r="Z43" s="111"/>
      <c r="AA43" s="114"/>
      <c r="AB43" s="113"/>
      <c r="AC43" s="189"/>
      <c r="AD43" s="116"/>
      <c r="AE43" s="127"/>
      <c r="AF43" s="206"/>
      <c r="AG43" s="120"/>
      <c r="AH43" s="111"/>
      <c r="AI43" s="114"/>
      <c r="AJ43" s="217"/>
      <c r="AK43" s="120"/>
      <c r="AL43" s="111"/>
      <c r="AM43" s="114"/>
      <c r="AN43" s="115"/>
      <c r="AO43" s="118"/>
      <c r="AP43" s="116"/>
      <c r="AQ43" s="114"/>
      <c r="AR43" s="122"/>
      <c r="AS43" s="189"/>
      <c r="AT43" s="116"/>
      <c r="AU43" s="127"/>
      <c r="AV43" s="206"/>
      <c r="AW43" s="120"/>
      <c r="AX43" s="111"/>
      <c r="AY43" s="114"/>
      <c r="AZ43" s="115"/>
      <c r="BA43" s="120"/>
      <c r="BB43" s="121"/>
      <c r="BC43" s="114">
        <v>11</v>
      </c>
      <c r="BD43" s="115">
        <f>(VLOOKUP(BC43,multiple,2,FALSE))*$BD$5</f>
        <v>303.59999999999997</v>
      </c>
      <c r="BE43" s="189"/>
      <c r="BF43" s="116"/>
      <c r="BG43" s="127"/>
      <c r="BH43" s="206"/>
      <c r="BI43" s="68"/>
      <c r="BJ43" s="69"/>
      <c r="BK43" s="120"/>
      <c r="BL43" s="121"/>
      <c r="BM43" s="114">
        <v>3</v>
      </c>
      <c r="BN43" s="115">
        <f>(VLOOKUP(BM43,multiple,2,FALSE))*$BN$5</f>
        <v>168</v>
      </c>
      <c r="BO43" s="120"/>
      <c r="BP43" s="111"/>
      <c r="BQ43" s="127"/>
      <c r="BR43" s="117"/>
      <c r="BS43" s="120"/>
      <c r="BT43" s="111"/>
      <c r="BU43" s="114">
        <v>12</v>
      </c>
      <c r="BV43" s="115">
        <f>(VLOOKUP(BU43,multiple,2,FALSE))*BV$5</f>
        <v>138.6</v>
      </c>
      <c r="BW43" s="68"/>
      <c r="BX43" s="75"/>
      <c r="BY43" s="120"/>
      <c r="BZ43" s="111"/>
      <c r="CA43" s="114">
        <v>8</v>
      </c>
      <c r="CB43" s="115">
        <v>0</v>
      </c>
      <c r="CC43" s="76"/>
      <c r="CD43" s="71"/>
      <c r="CE43" s="139"/>
      <c r="CF43" s="140"/>
      <c r="CG43" s="124"/>
      <c r="CH43" s="117"/>
      <c r="CI43" s="139"/>
      <c r="CJ43" s="111"/>
      <c r="CK43" s="127"/>
      <c r="CL43" s="117"/>
      <c r="CM43" s="265"/>
      <c r="CN43" s="266"/>
      <c r="CO43" s="139"/>
      <c r="CP43" s="111"/>
      <c r="CQ43" s="127">
        <v>5</v>
      </c>
      <c r="CR43" s="202">
        <f>(VLOOKUP(CQ43,multiple,2,FALSE))*$CR$5</f>
        <v>151.25</v>
      </c>
      <c r="CS43" s="189"/>
      <c r="CT43" s="149"/>
      <c r="CU43" s="127"/>
      <c r="CV43" s="148">
        <v>0</v>
      </c>
      <c r="CW43" s="156"/>
      <c r="CX43" s="149">
        <v>0</v>
      </c>
      <c r="CY43" s="137"/>
      <c r="CZ43" s="148">
        <v>0</v>
      </c>
      <c r="DA43" s="78">
        <f>LARGE((H43,AD43,AF43,J43,L43,Z43,AB43,N43,P43,R43,T43,V43,X43,AL43,AN43,AH43,AJ43,AP43,AR43,AT43,AV43,BB43,BD43,BF43,BH43,BJ43,BL43,BN43,AX43,AZ43,BP43,BR43,BT43,BV43,BX43,BZ43,CB43,CD43,CF43,CH43,CJ43,CL43,CN43,CP43,CR43,CT43,CV43,CX43,CZ43),1)+LARGE((H43,AD43:AF43,J43,L43,Z43,AB43,N43,P43,R43,T43,V43,X43,AL43,AN43,AH43,AJ43,AP43,AR43,AT43,AV43,BB43,BD43,BF43,BH43,BJ43,BL43,BN43,AX43,AZ43,BP43,BR43,BT43,BV43,BX43,BZ43,CB43,CD43,CF43,CH43,CJ43,CL43,CN43,CP43,CR43,CT43,CV43,CX43,CZ43),2)+LARGE((H43,AD43,AF43,J43,L43,Z43,AB43,N43,P43,R43,T43,V43,X43,AL43,AN43,AH43,AJ43,AP43,AR43,AT43,AV43,BB43,BD43,BF43,BH43,BJ43,BL43,BN43,AX43,AZ43,BP43,BR43,BT43,BV43,BX43,BZ43,CB43,CJ43,CL43,CD43,CF43,CH43,CP43,CN43,CR43,CT43,CV43,CX43,CZ43),3)+LARGE((H43,AD43,AF43,J43,L43,Z43,AB43,N43,P43,R43,T43,V43,X43,AL43,AN43,AH43,AJ43,AP43,AR43,AT43,AV43,BB43,BD43,BF43,BH43,BJ43,BL43,BN43,AX43,AZ43,BP43,BR43,BT43,BV43,BX43,BZ43,CB43,CD43,CF43,CH43,CJ43,CL43,CN43,CP43,CR43,CT43,CV43,CX43,CZ43),4)+LARGE((H43,AD43,AF43,J43,L43,Z43,AB43,N43,P43,R43,T43,V43,X43,AL43,AN43,AH43,AJ43,AP43,AR43,AT43,AV43,BB43,BD43,BF43,BH43,BJ43,BL43,BN43,AX43,AZ43,BP43,BR43,BT43,BV43,BX43,BZ43,CB43,CD43,CF43,CH43,CN43,CP43,CR43,CT43,CV43,CL43,CJ43,CX43,CZ43),5)</f>
        <v>943.44999999999993</v>
      </c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</row>
    <row r="44" spans="1:209" s="2" customFormat="1" ht="15.75" customHeight="1" thickTop="1" thickBot="1" x14ac:dyDescent="0.3">
      <c r="A44" s="3"/>
      <c r="B44" s="80">
        <v>38</v>
      </c>
      <c r="C44" s="98" t="s">
        <v>65</v>
      </c>
      <c r="D44" s="449" t="s">
        <v>66</v>
      </c>
      <c r="E44" s="91">
        <v>2003</v>
      </c>
      <c r="F44" s="89" t="s">
        <v>81</v>
      </c>
      <c r="G44" s="340"/>
      <c r="H44" s="345"/>
      <c r="I44" s="118"/>
      <c r="J44" s="111"/>
      <c r="K44" s="114"/>
      <c r="L44" s="113"/>
      <c r="M44" s="109"/>
      <c r="N44" s="110"/>
      <c r="O44" s="112"/>
      <c r="P44" s="113"/>
      <c r="Q44" s="189"/>
      <c r="R44" s="116"/>
      <c r="S44" s="127"/>
      <c r="T44" s="216"/>
      <c r="U44" s="109"/>
      <c r="V44" s="110"/>
      <c r="W44" s="112"/>
      <c r="X44" s="113"/>
      <c r="Y44" s="118"/>
      <c r="Z44" s="111"/>
      <c r="AA44" s="114"/>
      <c r="AB44" s="113"/>
      <c r="AC44" s="189">
        <v>10</v>
      </c>
      <c r="AD44" s="116">
        <f>(VLOOKUP(AC44,multiple,2,FALSE))*$AD$5</f>
        <v>44.4</v>
      </c>
      <c r="AE44" s="127"/>
      <c r="AF44" s="216"/>
      <c r="AG44" s="118">
        <v>24</v>
      </c>
      <c r="AH44" s="111">
        <v>0</v>
      </c>
      <c r="AI44" s="114"/>
      <c r="AJ44" s="113"/>
      <c r="AK44" s="120"/>
      <c r="AL44" s="111"/>
      <c r="AM44" s="114"/>
      <c r="AN44" s="115"/>
      <c r="AO44" s="118"/>
      <c r="AP44" s="116"/>
      <c r="AQ44" s="114"/>
      <c r="AR44" s="122"/>
      <c r="AS44" s="189">
        <v>8</v>
      </c>
      <c r="AT44" s="116">
        <f>(VLOOKUP(AS44,multiple,2,FALSE))*$AT$5</f>
        <v>284</v>
      </c>
      <c r="AU44" s="127"/>
      <c r="AV44" s="216"/>
      <c r="AW44" s="120"/>
      <c r="AX44" s="111"/>
      <c r="AY44" s="114"/>
      <c r="AZ44" s="115"/>
      <c r="BA44" s="120">
        <v>21</v>
      </c>
      <c r="BB44" s="121">
        <f>(VLOOKUP(BA44,multiple,2,FALSE))*$BB$5</f>
        <v>229.54</v>
      </c>
      <c r="BC44" s="114"/>
      <c r="BD44" s="115"/>
      <c r="BE44" s="189"/>
      <c r="BF44" s="116"/>
      <c r="BG44" s="127"/>
      <c r="BH44" s="216"/>
      <c r="BI44" s="68"/>
      <c r="BJ44" s="69"/>
      <c r="BK44" s="120"/>
      <c r="BL44" s="121"/>
      <c r="BM44" s="114"/>
      <c r="BN44" s="115"/>
      <c r="BO44" s="120"/>
      <c r="BP44" s="111"/>
      <c r="BQ44" s="127"/>
      <c r="BR44" s="117"/>
      <c r="BS44" s="120"/>
      <c r="BT44" s="111"/>
      <c r="BU44" s="114"/>
      <c r="BV44" s="115"/>
      <c r="BW44" s="68">
        <v>54</v>
      </c>
      <c r="BX44" s="75">
        <v>0</v>
      </c>
      <c r="BY44" s="120"/>
      <c r="BZ44" s="111"/>
      <c r="CA44" s="114"/>
      <c r="CB44" s="115"/>
      <c r="CC44" s="76"/>
      <c r="CD44" s="71"/>
      <c r="CE44" s="139">
        <v>19</v>
      </c>
      <c r="CF44" s="140">
        <v>0</v>
      </c>
      <c r="CG44" s="124"/>
      <c r="CH44" s="115"/>
      <c r="CI44" s="139"/>
      <c r="CJ44" s="111"/>
      <c r="CK44" s="127"/>
      <c r="CL44" s="117"/>
      <c r="CM44" s="265"/>
      <c r="CN44" s="455"/>
      <c r="CO44" s="139"/>
      <c r="CP44" s="111"/>
      <c r="CQ44" s="127"/>
      <c r="CR44" s="117"/>
      <c r="CS44" s="189"/>
      <c r="CT44" s="149"/>
      <c r="CU44" s="127"/>
      <c r="CV44" s="148"/>
      <c r="CW44" s="189">
        <v>10</v>
      </c>
      <c r="CX44" s="111">
        <f>(VLOOKUP(CW44,multiple,2,FALSE))*CX$5</f>
        <v>315.59999999999997</v>
      </c>
      <c r="CY44" s="127"/>
      <c r="CZ44" s="138"/>
      <c r="DA44" s="78">
        <f>LARGE((H44,AD44,AF44,J44,L44,Z44,AB44,N44,P44,R44,T44,V44,X44,AL44,AN44,AH44,AJ44,AP44,AR44,AT44,AV44,BB44,BD44,BF44,BH44,BJ44,BL44,BN44,AX44,AZ44,BP44,BR44,BT44,BV44,BX44,BZ44,CB44,CD44,CF44,CH44,CJ44,CL44,CN44,CP44,CR44,CT44,CV44,CX44,CZ44),1)+LARGE((H44,AD44:AF44,J44,L44,Z44,AB44,N44,P44,R44,T44,V44,X44,AL44,AN44,AH44,AJ44,AP44,AR44,AT44,AV44,BB44,BD44,BF44,BH44,BJ44,BL44,BN44,AX44,AZ44,BP44,BR44,BT44,BV44,BX44,BZ44,CB44,CD44,CF44,CH44,CJ44,CL44,CN44,CP44,CR44,CT44,CV44,CX44,CZ44),2)+LARGE((H44,AD44,AF44,J44,L44,Z44,AB44,N44,P44,R44,T44,V44,X44,AL44,AN44,AH44,AJ44,AP44,AR44,AT44,AV44,BB44,BD44,BF44,BH44,BJ44,BL44,BN44,AX44,AZ44,BP44,BR44,BT44,BV44,BX44,BZ44,CB44,CJ44,CL44,CD44,CF44,CH44,CP44,CN44,CR44,CT44,CV44,CX44,CZ44),3)+LARGE((H44,AD44,AF44,J44,L44,Z44,AB44,N44,P44,R44,T44,V44,X44,AL44,AN44,AH44,AJ44,AP44,AR44,AT44,AV44,BB44,BD44,BF44,BH44,BJ44,BL44,BN44,AX44,AZ44,BP44,BR44,BT44,BV44,BX44,BZ44,CB44,CD44,CF44,CH44,CJ44,CL44,CN44,CP44,CR44,CT44,CV44,CX44,CZ44),4)+LARGE((H44,AD44,AF44,J44,L44,Z44,AB44,N44,P44,R44,T44,V44,X44,AL44,AN44,AH44,AJ44,AP44,AR44,AT44,AV44,BB44,BD44,BF44,BH44,BJ44,BL44,BN44,AX44,AZ44,BP44,BR44,BT44,BV44,BX44,BZ44,CB44,CD44,CF44,CH44,CN44,CP44,CR44,CT44,CV44,CL44,CJ44,CX44,CZ44),5)</f>
        <v>873.53999999999985</v>
      </c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</row>
    <row r="45" spans="1:209" s="2" customFormat="1" ht="15.75" customHeight="1" thickTop="1" thickBot="1" x14ac:dyDescent="0.3">
      <c r="A45" s="3"/>
      <c r="B45" s="80">
        <v>39</v>
      </c>
      <c r="C45" s="97" t="s">
        <v>180</v>
      </c>
      <c r="D45" s="92" t="s">
        <v>181</v>
      </c>
      <c r="E45" s="93">
        <v>2004</v>
      </c>
      <c r="F45" s="95"/>
      <c r="G45" s="340"/>
      <c r="H45" s="345"/>
      <c r="I45" s="118"/>
      <c r="J45" s="111"/>
      <c r="K45" s="114"/>
      <c r="L45" s="113"/>
      <c r="M45" s="109"/>
      <c r="N45" s="110"/>
      <c r="O45" s="112"/>
      <c r="P45" s="113"/>
      <c r="Q45" s="189">
        <v>11</v>
      </c>
      <c r="R45" s="116">
        <f>(VLOOKUP(Q45,multiple,2,FALSE))*$R$5</f>
        <v>37.949999999999996</v>
      </c>
      <c r="S45" s="127"/>
      <c r="T45" s="206">
        <v>0</v>
      </c>
      <c r="U45" s="109"/>
      <c r="V45" s="110"/>
      <c r="W45" s="112"/>
      <c r="X45" s="113"/>
      <c r="Y45" s="118"/>
      <c r="Z45" s="111"/>
      <c r="AA45" s="114"/>
      <c r="AB45" s="113"/>
      <c r="AC45" s="189">
        <v>9</v>
      </c>
      <c r="AD45" s="116">
        <f>(VLOOKUP(AC45,multiple,2,FALSE))*$AD$5</f>
        <v>46.25</v>
      </c>
      <c r="AE45" s="127"/>
      <c r="AF45" s="206"/>
      <c r="AG45" s="118"/>
      <c r="AH45" s="111"/>
      <c r="AI45" s="114"/>
      <c r="AJ45" s="113"/>
      <c r="AK45" s="120"/>
      <c r="AL45" s="111"/>
      <c r="AM45" s="114"/>
      <c r="AN45" s="115"/>
      <c r="AO45" s="118">
        <v>35</v>
      </c>
      <c r="AP45" s="116">
        <v>0</v>
      </c>
      <c r="AQ45" s="114"/>
      <c r="AR45" s="122"/>
      <c r="AS45" s="189">
        <v>7</v>
      </c>
      <c r="AT45" s="116">
        <f>(VLOOKUP(AS45,multiple,2,FALSE))*$AT$5</f>
        <v>319.5</v>
      </c>
      <c r="AU45" s="127"/>
      <c r="AV45" s="206"/>
      <c r="AW45" s="120"/>
      <c r="AX45" s="111"/>
      <c r="AY45" s="114"/>
      <c r="AZ45" s="115"/>
      <c r="BA45" s="120"/>
      <c r="BB45" s="121"/>
      <c r="BC45" s="114">
        <v>15</v>
      </c>
      <c r="BD45" s="115">
        <f>(VLOOKUP(BC45,multiple,2,FALSE))*$BD$5</f>
        <v>250.79999999999993</v>
      </c>
      <c r="BE45" s="189"/>
      <c r="BF45" s="116"/>
      <c r="BG45" s="127"/>
      <c r="BH45" s="206"/>
      <c r="BI45" s="68"/>
      <c r="BJ45" s="69"/>
      <c r="BK45" s="120"/>
      <c r="BL45" s="121"/>
      <c r="BM45" s="114"/>
      <c r="BN45" s="115"/>
      <c r="BO45" s="120"/>
      <c r="BP45" s="111"/>
      <c r="BQ45" s="127"/>
      <c r="BR45" s="117"/>
      <c r="BS45" s="120"/>
      <c r="BT45" s="111"/>
      <c r="BU45" s="114"/>
      <c r="BV45" s="115"/>
      <c r="BW45" s="68"/>
      <c r="BX45" s="75"/>
      <c r="BY45" s="120"/>
      <c r="BZ45" s="111"/>
      <c r="CA45" s="114"/>
      <c r="CB45" s="115"/>
      <c r="CC45" s="76"/>
      <c r="CD45" s="71"/>
      <c r="CE45" s="139"/>
      <c r="CF45" s="140"/>
      <c r="CG45" s="124"/>
      <c r="CH45" s="115"/>
      <c r="CI45" s="139"/>
      <c r="CJ45" s="111"/>
      <c r="CK45" s="127"/>
      <c r="CL45" s="117"/>
      <c r="CM45" s="265"/>
      <c r="CN45" s="267"/>
      <c r="CO45" s="139"/>
      <c r="CP45" s="111"/>
      <c r="CQ45" s="127"/>
      <c r="CR45" s="117"/>
      <c r="CS45" s="189"/>
      <c r="CT45" s="149"/>
      <c r="CU45" s="127">
        <v>12</v>
      </c>
      <c r="CV45" s="138">
        <f>(VLOOKUP(CU45,multiple,2,FALSE))*$CV$5</f>
        <v>153.99999999999997</v>
      </c>
      <c r="CW45" s="156"/>
      <c r="CX45" s="149">
        <v>0</v>
      </c>
      <c r="CY45" s="127"/>
      <c r="CZ45" s="138"/>
      <c r="DA45" s="78">
        <f>LARGE((H45,AD45,AF45,J45,L45,Z45,AB45,N45,P45,R45,T45,V45,X45,AL45,AN45,AH45,AJ45,AP45,AR45,AT45,AV45,BB45,BD45,BF45,BH45,BJ45,BL45,BN45,AX45,AZ45,BP45,BR45,BT45,BV45,BX45,BZ45,CB45,CD45,CF45,CH45,CJ45,CL45,CN45,CP45,CR45,CT45,CV45,CX45,CZ45),1)+LARGE((H45,AD45:AF45,J45,L45,Z45,AB45,N45,P45,R45,T45,V45,X45,AL45,AN45,AH45,AJ45,AP45,AR45,AT45,AV45,BB45,BD45,BF45,BH45,BJ45,BL45,BN45,AX45,AZ45,BP45,BR45,BT45,BV45,BX45,BZ45,CB45,CD45,CF45,CH45,CJ45,CL45,CN45,CP45,CR45,CT45,CV45,CX45,CZ45),2)+LARGE((H45,AD45,AF45,J45,L45,Z45,AB45,N45,P45,R45,T45,V45,X45,AL45,AN45,AH45,AJ45,AP45,AR45,AT45,AV45,BB45,BD45,BF45,BH45,BJ45,BL45,BN45,AX45,AZ45,BP45,BR45,BT45,BV45,BX45,BZ45,CB45,CJ45,CL45,CD45,CF45,CH45,CP45,CN45,CR45,CT45,CV45,CX45,CZ45),3)+LARGE((H45,AD45,AF45,J45,L45,Z45,AB45,N45,P45,R45,T45,V45,X45,AL45,AN45,AH45,AJ45,AP45,AR45,AT45,AV45,BB45,BD45,BF45,BH45,BJ45,BL45,BN45,AX45,AZ45,BP45,BR45,BT45,BV45,BX45,BZ45,CB45,CD45,CF45,CH45,CJ45,CL45,CN45,CP45,CR45,CT45,CV45,CX45,CZ45),4)+LARGE((H45,AD45,AF45,J45,L45,Z45,AB45,N45,P45,R45,T45,V45,X45,AL45,AN45,AH45,AJ45,AP45,AR45,AT45,AV45,BB45,BD45,BF45,BH45,BJ45,BL45,BN45,AX45,AZ45,BP45,BR45,BT45,BV45,BX45,BZ45,CB45,CD45,CF45,CH45,CN45,CP45,CR45,CT45,CV45,CL45,CJ45,CX45,CZ45),5)</f>
        <v>808.5</v>
      </c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</row>
    <row r="46" spans="1:209" s="2" customFormat="1" ht="15.75" customHeight="1" thickTop="1" thickBot="1" x14ac:dyDescent="0.3">
      <c r="A46" s="3"/>
      <c r="B46" s="80">
        <v>40</v>
      </c>
      <c r="C46" s="279" t="s">
        <v>170</v>
      </c>
      <c r="D46" s="92" t="s">
        <v>171</v>
      </c>
      <c r="E46" s="93">
        <v>2004</v>
      </c>
      <c r="F46" s="94" t="s">
        <v>59</v>
      </c>
      <c r="G46" s="331"/>
      <c r="H46" s="345"/>
      <c r="I46" s="118"/>
      <c r="J46" s="111"/>
      <c r="K46" s="114"/>
      <c r="L46" s="113"/>
      <c r="M46" s="109"/>
      <c r="N46" s="110"/>
      <c r="O46" s="112"/>
      <c r="P46" s="113"/>
      <c r="Q46" s="189"/>
      <c r="R46" s="199">
        <v>0</v>
      </c>
      <c r="S46" s="127"/>
      <c r="T46" s="206">
        <v>0</v>
      </c>
      <c r="U46" s="109"/>
      <c r="V46" s="110"/>
      <c r="W46" s="112"/>
      <c r="X46" s="113"/>
      <c r="Y46" s="120"/>
      <c r="Z46" s="111"/>
      <c r="AA46" s="114"/>
      <c r="AB46" s="113"/>
      <c r="AC46" s="189"/>
      <c r="AD46" s="199">
        <v>0</v>
      </c>
      <c r="AE46" s="127"/>
      <c r="AF46" s="206"/>
      <c r="AG46" s="120"/>
      <c r="AH46" s="111"/>
      <c r="AI46" s="114">
        <v>20</v>
      </c>
      <c r="AJ46" s="113">
        <f>(VLOOKUP(AI46,UMM,2,FALSE))*$AJ$5</f>
        <v>50.76</v>
      </c>
      <c r="AK46" s="120"/>
      <c r="AL46" s="111"/>
      <c r="AM46" s="114"/>
      <c r="AN46" s="115"/>
      <c r="AO46" s="118"/>
      <c r="AP46" s="116"/>
      <c r="AQ46" s="114"/>
      <c r="AR46" s="122"/>
      <c r="AS46" s="189">
        <v>17</v>
      </c>
      <c r="AT46" s="116">
        <v>0</v>
      </c>
      <c r="AU46" s="127"/>
      <c r="AV46" s="206"/>
      <c r="AW46" s="120"/>
      <c r="AX46" s="111"/>
      <c r="AY46" s="114"/>
      <c r="AZ46" s="115"/>
      <c r="BA46" s="120"/>
      <c r="BB46" s="121"/>
      <c r="BC46" s="114">
        <v>32</v>
      </c>
      <c r="BD46" s="115">
        <f>(VLOOKUP(BC46,multiple,2,FALSE))*$BD$5</f>
        <v>92.399999999999963</v>
      </c>
      <c r="BE46" s="189"/>
      <c r="BF46" s="116"/>
      <c r="BG46" s="127"/>
      <c r="BH46" s="206"/>
      <c r="BI46" s="68"/>
      <c r="BJ46" s="69"/>
      <c r="BK46" s="120"/>
      <c r="BL46" s="111"/>
      <c r="BM46" s="114"/>
      <c r="BN46" s="115"/>
      <c r="BO46" s="120"/>
      <c r="BP46" s="111"/>
      <c r="BQ46" s="127">
        <v>10</v>
      </c>
      <c r="BR46" s="117">
        <f>(VLOOKUP(BQ46,multiple,2,FALSE))*$BR$5</f>
        <v>106.8</v>
      </c>
      <c r="BS46" s="120"/>
      <c r="BT46" s="111"/>
      <c r="BU46" s="114">
        <v>7</v>
      </c>
      <c r="BV46" s="115">
        <f>(VLOOKUP(BU46,multiple,2,FALSE))*BV$5</f>
        <v>283.5</v>
      </c>
      <c r="BW46" s="68"/>
      <c r="BX46" s="75"/>
      <c r="BY46" s="120"/>
      <c r="BZ46" s="111"/>
      <c r="CA46" s="114">
        <v>3</v>
      </c>
      <c r="CB46" s="115">
        <f>(VLOOKUP(CA46,multiple,2,FALSE))*CB$5</f>
        <v>133</v>
      </c>
      <c r="CC46" s="76">
        <v>130</v>
      </c>
      <c r="CD46" s="71">
        <v>0</v>
      </c>
      <c r="CE46" s="139"/>
      <c r="CF46" s="140"/>
      <c r="CG46" s="124">
        <v>14</v>
      </c>
      <c r="CH46" s="117">
        <f>(VLOOKUP(CG46,multiple,2,FALSE))*$CH$5</f>
        <v>189.99999999999997</v>
      </c>
      <c r="CI46" s="139"/>
      <c r="CJ46" s="111"/>
      <c r="CK46" s="127"/>
      <c r="CL46" s="117"/>
      <c r="CM46" s="265"/>
      <c r="CN46" s="266"/>
      <c r="CO46" s="139"/>
      <c r="CP46" s="111"/>
      <c r="CQ46" s="127"/>
      <c r="CR46" s="117"/>
      <c r="CS46" s="189"/>
      <c r="CT46" s="149">
        <v>0</v>
      </c>
      <c r="CU46" s="127"/>
      <c r="CV46" s="286">
        <v>0</v>
      </c>
      <c r="CW46" s="156"/>
      <c r="CX46" s="149">
        <v>0</v>
      </c>
      <c r="CY46" s="127"/>
      <c r="CZ46" s="117"/>
      <c r="DA46" s="78">
        <f>LARGE((H46,AD46,AF46,J46,L46,Z46,AB46,N46,P46,R46,T46,V46,X46,AL46,AN46,AH46,AJ46,AP46,AR46,AT46,AV46,BB46,BD46,BF46,BH46,BJ46,BL46,BN46,AX46,AZ46,BP46,BR46,BT46,BV46,BX46,BZ46,CB46,CD46,CF46,CH46,CJ46,CL46,CN46,CP46,CR46,CT46,CV46,CX46,CZ46),1)+LARGE((H46,AD46:AF46,J46,L46,Z46,AB46,N46,P46,R46,T46,V46,X46,AL46,AN46,AH46,AJ46,AP46,AR46,AT46,AV46,BB46,BD46,BF46,BH46,BJ46,BL46,BN46,AX46,AZ46,BP46,BR46,BT46,BV46,BX46,BZ46,CB46,CD46,CF46,CH46,CJ46,CL46,CN46,CP46,CR46,CT46,CV46,CX46,CZ46),2)+LARGE((H46,AD46,AF46,J46,L46,Z46,AB46,N46,P46,R46,T46,V46,X46,AL46,AN46,AH46,AJ46,AP46,AR46,AT46,AV46,BB46,BD46,BF46,BH46,BJ46,BL46,BN46,AX46,AZ46,BP46,BR46,BT46,BV46,BX46,BZ46,CB46,CJ46,CL46,CD46,CF46,CH46,CP46,CN46,CR46,CT46,CV46,CX46,CZ46),3)+LARGE((H46,AD46,AF46,J46,L46,Z46,AB46,N46,P46,R46,T46,V46,X46,AL46,AN46,AH46,AJ46,AP46,AR46,AT46,AV46,BB46,BD46,BF46,BH46,BJ46,BL46,BN46,AX46,AZ46,BP46,BR46,BT46,BV46,BX46,BZ46,CB46,CD46,CF46,CH46,CJ46,CL46,CN46,CP46,CR46,CT46,CV46,CX46,CZ46),4)+LARGE((H46,AD46,AF46,J46,L46,Z46,AB46,N46,P46,R46,T46,V46,X46,AL46,AN46,AH46,AJ46,AP46,AR46,AT46,AV46,BB46,BD46,BF46,BH46,BJ46,BL46,BN46,AX46,AZ46,BP46,BR46,BT46,BV46,BX46,BZ46,CB46,CD46,CF46,CH46,CN46,CP46,CR46,CT46,CV46,CL46,CJ46,CX46,CZ46),5)</f>
        <v>805.69999999999993</v>
      </c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</row>
    <row r="47" spans="1:209" s="2" customFormat="1" ht="15.75" customHeight="1" thickTop="1" thickBot="1" x14ac:dyDescent="0.3">
      <c r="A47" s="3"/>
      <c r="B47" s="80">
        <v>41</v>
      </c>
      <c r="C47" s="103" t="s">
        <v>90</v>
      </c>
      <c r="D47" s="106" t="s">
        <v>25</v>
      </c>
      <c r="E47" s="107">
        <v>2004</v>
      </c>
      <c r="F47" s="108"/>
      <c r="G47" s="331"/>
      <c r="H47" s="345"/>
      <c r="I47" s="118"/>
      <c r="J47" s="111"/>
      <c r="K47" s="114">
        <v>15</v>
      </c>
      <c r="L47" s="113">
        <v>0</v>
      </c>
      <c r="M47" s="109"/>
      <c r="N47" s="110"/>
      <c r="O47" s="112"/>
      <c r="P47" s="113"/>
      <c r="Q47" s="189"/>
      <c r="R47" s="116"/>
      <c r="S47" s="127"/>
      <c r="T47" s="206"/>
      <c r="U47" s="109"/>
      <c r="V47" s="110"/>
      <c r="W47" s="112">
        <v>6</v>
      </c>
      <c r="X47" s="113">
        <f>(VLOOKUP(W47,UMM,2,FALSE))*$X$5</f>
        <v>130</v>
      </c>
      <c r="Y47" s="120"/>
      <c r="Z47" s="111"/>
      <c r="AA47" s="114"/>
      <c r="AB47" s="113"/>
      <c r="AC47" s="189"/>
      <c r="AD47" s="116"/>
      <c r="AE47" s="127"/>
      <c r="AF47" s="206"/>
      <c r="AG47" s="120"/>
      <c r="AH47" s="111"/>
      <c r="AI47" s="114"/>
      <c r="AJ47" s="113"/>
      <c r="AK47" s="120"/>
      <c r="AL47" s="111"/>
      <c r="AM47" s="114">
        <v>6</v>
      </c>
      <c r="AN47" s="115">
        <f>(VLOOKUP(AM47,multiple,2,FALSE))*$AN$5</f>
        <v>192.5</v>
      </c>
      <c r="AO47" s="118">
        <v>24</v>
      </c>
      <c r="AP47" s="116">
        <f>(VLOOKUP(AO47,multiple,2,FALSE))*$AP$5</f>
        <v>181.02999999999997</v>
      </c>
      <c r="AQ47" s="114"/>
      <c r="AR47" s="122"/>
      <c r="AS47" s="189"/>
      <c r="AT47" s="116"/>
      <c r="AU47" s="127"/>
      <c r="AV47" s="206"/>
      <c r="AW47" s="120"/>
      <c r="AX47" s="111"/>
      <c r="AY47" s="114"/>
      <c r="AZ47" s="115"/>
      <c r="BA47" s="120"/>
      <c r="BB47" s="121"/>
      <c r="BC47" s="114">
        <v>25</v>
      </c>
      <c r="BD47" s="115">
        <f>(VLOOKUP(BC47,multiple,2,FALSE))*$BD$5</f>
        <v>110.87999999999998</v>
      </c>
      <c r="BE47" s="189"/>
      <c r="BF47" s="116"/>
      <c r="BG47" s="127"/>
      <c r="BH47" s="206"/>
      <c r="BI47" s="68">
        <v>42</v>
      </c>
      <c r="BJ47" s="69">
        <v>0</v>
      </c>
      <c r="BK47" s="120"/>
      <c r="BL47" s="121"/>
      <c r="BM47" s="114">
        <v>5</v>
      </c>
      <c r="BN47" s="115">
        <f>(VLOOKUP(BM47,multiple,2,FALSE))*$BN$5</f>
        <v>132</v>
      </c>
      <c r="BO47" s="120"/>
      <c r="BP47" s="111"/>
      <c r="BQ47" s="127"/>
      <c r="BR47" s="117"/>
      <c r="BS47" s="120"/>
      <c r="BT47" s="111"/>
      <c r="BU47" s="114"/>
      <c r="BV47" s="115"/>
      <c r="BW47" s="68">
        <v>52</v>
      </c>
      <c r="BX47" s="75">
        <v>0</v>
      </c>
      <c r="BY47" s="120"/>
      <c r="BZ47" s="111"/>
      <c r="CA47" s="114"/>
      <c r="CB47" s="115"/>
      <c r="CC47" s="76"/>
      <c r="CD47" s="71"/>
      <c r="CE47" s="139"/>
      <c r="CF47" s="140"/>
      <c r="CG47" s="124">
        <v>20</v>
      </c>
      <c r="CH47" s="115">
        <f>(VLOOKUP(CG47,multiple,2,FALSE))*$CH$5</f>
        <v>89.3</v>
      </c>
      <c r="CI47" s="139"/>
      <c r="CJ47" s="111"/>
      <c r="CK47" s="127"/>
      <c r="CL47" s="117"/>
      <c r="CM47" s="265"/>
      <c r="CN47" s="266"/>
      <c r="CO47" s="139"/>
      <c r="CP47" s="111"/>
      <c r="CQ47" s="127"/>
      <c r="CR47" s="117"/>
      <c r="CS47" s="189"/>
      <c r="CT47" s="149"/>
      <c r="CU47" s="127"/>
      <c r="CV47" s="286">
        <v>0</v>
      </c>
      <c r="CW47" s="156"/>
      <c r="CX47" s="149">
        <v>0</v>
      </c>
      <c r="CY47" s="127">
        <v>11</v>
      </c>
      <c r="CZ47" s="138">
        <f>(VLOOKUP(CY47,multiple,2,FALSE))*$CZ$5</f>
        <v>154.1</v>
      </c>
      <c r="DA47" s="78">
        <f>LARGE((H47,AD47,AF47,J47,L47,Z47,AB47,N47,P47,R47,T47,V47,X47,AL47,AN47,AH47,AJ47,AP47,AR47,AT47,AV47,BB47,BD47,BF47,BH47,BJ47,BL47,BN47,AX47,AZ47,BP47,BR47,BT47,BV47,BX47,BZ47,CB47,CD47,CF47,CH47,CJ47,CL47,CN47,CP47,CR47,CT47,CV47,CX47,CZ47),1)+LARGE((H47,AD47:AF47,J47,L47,Z47,AB47,N47,P47,R47,T47,V47,X47,AL47,AN47,AH47,AJ47,AP47,AR47,AT47,AV47,BB47,BD47,BF47,BH47,BJ47,BL47,BN47,AX47,AZ47,BP47,BR47,BT47,BV47,BX47,BZ47,CB47,CD47,CF47,CH47,CJ47,CL47,CN47,CP47,CR47,CT47,CV47,CX47,CZ47),2)+LARGE((H47,AD47,AF47,J47,L47,Z47,AB47,N47,P47,R47,T47,V47,X47,AL47,AN47,AH47,AJ47,AP47,AR47,AT47,AV47,BB47,BD47,BF47,BH47,BJ47,BL47,BN47,AX47,AZ47,BP47,BR47,BT47,BV47,BX47,BZ47,CB47,CJ47,CL47,CD47,CF47,CH47,CP47,CN47,CR47,CT47,CV47,CX47,CZ47),3)+LARGE((H47,AD47,AF47,J47,L47,Z47,AB47,N47,P47,R47,T47,V47,X47,AL47,AN47,AH47,AJ47,AP47,AR47,AT47,AV47,BB47,BD47,BF47,BH47,BJ47,BL47,BN47,AX47,AZ47,BP47,BR47,BT47,BV47,BX47,BZ47,CB47,CD47,CF47,CH47,CJ47,CL47,CN47,CP47,CR47,CT47,CV47,CX47,CZ47),4)+LARGE((H47,AD47,AF47,J47,L47,Z47,AB47,N47,P47,R47,T47,V47,X47,AL47,AN47,AH47,AJ47,AP47,AR47,AT47,AV47,BB47,BD47,BF47,BH47,BJ47,BL47,BN47,AX47,AZ47,BP47,BR47,BT47,BV47,BX47,BZ47,CB47,CD47,CF47,CH47,CN47,CP47,CR47,CT47,CV47,CL47,CJ47,CX47,CZ47),5)</f>
        <v>789.63</v>
      </c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</row>
    <row r="48" spans="1:209" s="2" customFormat="1" ht="15.75" customHeight="1" thickTop="1" thickBot="1" x14ac:dyDescent="0.3">
      <c r="A48" s="3"/>
      <c r="B48" s="80">
        <v>42</v>
      </c>
      <c r="C48" s="184" t="s">
        <v>219</v>
      </c>
      <c r="D48" s="181" t="s">
        <v>220</v>
      </c>
      <c r="E48" s="182">
        <v>2006</v>
      </c>
      <c r="F48" s="183" t="s">
        <v>81</v>
      </c>
      <c r="G48" s="331"/>
      <c r="H48" s="345"/>
      <c r="I48" s="118"/>
      <c r="J48" s="111"/>
      <c r="K48" s="114"/>
      <c r="L48" s="113"/>
      <c r="M48" s="109"/>
      <c r="N48" s="110"/>
      <c r="O48" s="112"/>
      <c r="P48" s="113"/>
      <c r="Q48" s="156"/>
      <c r="R48" s="199"/>
      <c r="S48" s="127">
        <v>3</v>
      </c>
      <c r="T48" s="194">
        <f>(VLOOKUP(S48,multiple,2,FALSE))*$T$5</f>
        <v>210</v>
      </c>
      <c r="U48" s="109"/>
      <c r="V48" s="110"/>
      <c r="W48" s="112"/>
      <c r="X48" s="113"/>
      <c r="Y48" s="120"/>
      <c r="Z48" s="111"/>
      <c r="AA48" s="114"/>
      <c r="AB48" s="113"/>
      <c r="AC48" s="156"/>
      <c r="AD48" s="199"/>
      <c r="AE48" s="127"/>
      <c r="AF48" s="194"/>
      <c r="AG48" s="120"/>
      <c r="AH48" s="111"/>
      <c r="AI48" s="114"/>
      <c r="AJ48" s="113"/>
      <c r="AK48" s="120"/>
      <c r="AL48" s="119"/>
      <c r="AM48" s="114"/>
      <c r="AN48" s="115"/>
      <c r="AO48" s="118"/>
      <c r="AP48" s="116"/>
      <c r="AQ48" s="114">
        <v>12</v>
      </c>
      <c r="AR48" s="122">
        <f>(VLOOKUP(AQ48,multiple,2,FALSE))*$AR$5</f>
        <v>196.89999999999998</v>
      </c>
      <c r="AS48" s="156"/>
      <c r="AT48" s="199"/>
      <c r="AU48" s="127">
        <v>3</v>
      </c>
      <c r="AV48" s="194">
        <f>(VLOOKUP(AU48,multiple,2,FALSE))*$AV$5</f>
        <v>381.5</v>
      </c>
      <c r="AW48" s="120"/>
      <c r="AX48" s="111"/>
      <c r="AY48" s="114"/>
      <c r="AZ48" s="115"/>
      <c r="BA48" s="120"/>
      <c r="BB48" s="119"/>
      <c r="BC48" s="114"/>
      <c r="BD48" s="115"/>
      <c r="BE48" s="156"/>
      <c r="BF48" s="199"/>
      <c r="BG48" s="127"/>
      <c r="BH48" s="194"/>
      <c r="BI48" s="68"/>
      <c r="BJ48" s="69"/>
      <c r="BK48" s="120"/>
      <c r="BL48" s="121"/>
      <c r="BM48" s="114"/>
      <c r="BN48" s="115"/>
      <c r="BO48" s="120"/>
      <c r="BP48" s="111"/>
      <c r="BQ48" s="127"/>
      <c r="BR48" s="117"/>
      <c r="BS48" s="120"/>
      <c r="BT48" s="111"/>
      <c r="BU48" s="114"/>
      <c r="BV48" s="115"/>
      <c r="BW48" s="68"/>
      <c r="BX48" s="75"/>
      <c r="BY48" s="120"/>
      <c r="BZ48" s="119"/>
      <c r="CA48" s="114"/>
      <c r="CB48" s="115"/>
      <c r="CC48" s="76"/>
      <c r="CD48" s="71"/>
      <c r="CE48" s="139"/>
      <c r="CF48" s="141"/>
      <c r="CG48" s="124">
        <v>6</v>
      </c>
      <c r="CH48" s="117">
        <v>0</v>
      </c>
      <c r="CI48" s="139"/>
      <c r="CJ48" s="111"/>
      <c r="CK48" s="127"/>
      <c r="CL48" s="145"/>
      <c r="CM48" s="265"/>
      <c r="CN48" s="266"/>
      <c r="CO48" s="139"/>
      <c r="CP48" s="111"/>
      <c r="CQ48" s="127"/>
      <c r="CR48" s="145"/>
      <c r="CS48" s="156"/>
      <c r="CT48" s="149">
        <v>0</v>
      </c>
      <c r="CU48" s="127">
        <v>13</v>
      </c>
      <c r="CV48" s="138">
        <v>0</v>
      </c>
      <c r="CW48" s="156"/>
      <c r="CX48" s="149">
        <v>0</v>
      </c>
      <c r="CY48" s="127">
        <v>7</v>
      </c>
      <c r="CZ48" s="138">
        <v>0</v>
      </c>
      <c r="DA48" s="78">
        <f>LARGE((H48,AD48,AF48,J48,L48,Z48,AB48,N48,P48,R48,T48,V48,X48,AL48,AN48,AH48,AJ48,AP48,AR48,AT48,AV48,BB48,BD48,BF48,BH48,BJ48,BL48,BN48,AX48,AZ48,BP48,BR48,BT48,BV48,BX48,BZ48,CB48,CD48,CF48,CH48,CJ48,CL48,CN48,CP48,CR48,CT48,CV48,CX48,CZ48),1)+LARGE((H48,AD48:AF48,J48,L48,Z48,AB48,N48,P48,R48,T48,V48,X48,AL48,AN48,AH48,AJ48,AP48,AR48,AT48,AV48,BB48,BD48,BF48,BH48,BJ48,BL48,BN48,AX48,AZ48,BP48,BR48,BT48,BV48,BX48,BZ48,CB48,CD48,CF48,CH48,CJ48,CL48,CN48,CP48,CR48,CT48,CV48,CX48,CZ48),2)+LARGE((H48,AD48,AF48,J48,L48,Z48,AB48,N48,P48,R48,T48,V48,X48,AL48,AN48,AH48,AJ48,AP48,AR48,AT48,AV48,BB48,BD48,BF48,BH48,BJ48,BL48,BN48,AX48,AZ48,BP48,BR48,BT48,BV48,BX48,BZ48,CB48,CJ48,CL48,CD48,CF48,CH48,CP48,CN48,CR48,CT48,CV48,CX48,CZ48),3)+LARGE((H48,AD48,AF48,J48,L48,Z48,AB48,N48,P48,R48,T48,V48,X48,AL48,AN48,AH48,AJ48,AP48,AR48,AT48,AV48,BB48,BD48,BF48,BH48,BJ48,BL48,BN48,AX48,AZ48,BP48,BR48,BT48,BV48,BX48,BZ48,CB48,CD48,CF48,CH48,CJ48,CL48,CN48,CP48,CR48,CT48,CV48,CX48,CZ48),4)+LARGE((H48,AD48,AF48,J48,L48,Z48,AB48,N48,P48,R48,T48,V48,X48,AL48,AN48,AH48,AJ48,AP48,AR48,AT48,AV48,BB48,BD48,BF48,BH48,BJ48,BL48,BN48,AX48,AZ48,BP48,BR48,BT48,BV48,BX48,BZ48,CB48,CD48,CF48,CH48,CN48,CP48,CR48,CT48,CV48,CL48,CJ48,CX48,CZ48),5)</f>
        <v>788.4</v>
      </c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</row>
    <row r="49" spans="1:209" s="2" customFormat="1" ht="15.75" customHeight="1" thickTop="1" thickBot="1" x14ac:dyDescent="0.3">
      <c r="A49" s="3"/>
      <c r="B49" s="80">
        <v>43</v>
      </c>
      <c r="C49" s="104" t="s">
        <v>141</v>
      </c>
      <c r="D49" s="100" t="s">
        <v>100</v>
      </c>
      <c r="E49" s="101">
        <v>2003</v>
      </c>
      <c r="F49" s="102" t="s">
        <v>142</v>
      </c>
      <c r="G49" s="331"/>
      <c r="H49" s="332"/>
      <c r="I49" s="120">
        <v>5</v>
      </c>
      <c r="J49" s="111">
        <f>(VLOOKUP(I49,UMM,2,FALSE))*$J$5</f>
        <v>104.5</v>
      </c>
      <c r="K49" s="114"/>
      <c r="L49" s="113"/>
      <c r="M49" s="109"/>
      <c r="N49" s="110"/>
      <c r="O49" s="112"/>
      <c r="P49" s="113"/>
      <c r="Q49" s="189"/>
      <c r="R49" s="199">
        <v>0</v>
      </c>
      <c r="S49" s="127"/>
      <c r="T49" s="206">
        <v>0</v>
      </c>
      <c r="U49" s="109">
        <v>15</v>
      </c>
      <c r="V49" s="110">
        <v>0</v>
      </c>
      <c r="W49" s="112"/>
      <c r="X49" s="113"/>
      <c r="Y49" s="120">
        <v>5</v>
      </c>
      <c r="Z49" s="111">
        <f>(VLOOKUP(Y49,UMM,2,FALSE))*$Z$5</f>
        <v>181.5</v>
      </c>
      <c r="AA49" s="114"/>
      <c r="AB49" s="113"/>
      <c r="AC49" s="189"/>
      <c r="AD49" s="199"/>
      <c r="AE49" s="127"/>
      <c r="AF49" s="206"/>
      <c r="AG49" s="120">
        <v>26</v>
      </c>
      <c r="AH49" s="111">
        <v>0</v>
      </c>
      <c r="AI49" s="114"/>
      <c r="AJ49" s="113"/>
      <c r="AK49" s="120"/>
      <c r="AL49" s="119"/>
      <c r="AM49" s="114"/>
      <c r="AN49" s="115"/>
      <c r="AO49" s="118">
        <v>26</v>
      </c>
      <c r="AP49" s="116">
        <f>(VLOOKUP(AO49,multiple,2,FALSE))*$AP$5</f>
        <v>172.60999999999996</v>
      </c>
      <c r="AQ49" s="114"/>
      <c r="AR49" s="122"/>
      <c r="AS49" s="189"/>
      <c r="AT49" s="199"/>
      <c r="AU49" s="127"/>
      <c r="AV49" s="206"/>
      <c r="AW49" s="120"/>
      <c r="AX49" s="111"/>
      <c r="AY49" s="114"/>
      <c r="AZ49" s="115"/>
      <c r="BA49" s="120">
        <v>30</v>
      </c>
      <c r="BB49" s="119">
        <f>(VLOOKUP(BA49,multiple,2,FALSE))*$BB$5</f>
        <v>184.62999999999994</v>
      </c>
      <c r="BC49" s="114"/>
      <c r="BD49" s="115"/>
      <c r="BE49" s="189">
        <v>10</v>
      </c>
      <c r="BF49" s="116">
        <v>0</v>
      </c>
      <c r="BG49" s="127"/>
      <c r="BH49" s="206"/>
      <c r="BI49" s="68"/>
      <c r="BJ49" s="69"/>
      <c r="BK49" s="120">
        <v>6</v>
      </c>
      <c r="BL49" s="121">
        <f>(VLOOKUP(BK49,multiple,2,FALSE))*$BL$5</f>
        <v>67.5</v>
      </c>
      <c r="BM49" s="114"/>
      <c r="BN49" s="115"/>
      <c r="BO49" s="120"/>
      <c r="BP49" s="111"/>
      <c r="BQ49" s="127"/>
      <c r="BR49" s="117"/>
      <c r="BS49" s="120"/>
      <c r="BT49" s="111"/>
      <c r="BU49" s="114"/>
      <c r="BV49" s="115"/>
      <c r="BW49" s="68"/>
      <c r="BX49" s="75"/>
      <c r="BY49" s="120"/>
      <c r="BZ49" s="119"/>
      <c r="CA49" s="114"/>
      <c r="CB49" s="115"/>
      <c r="CC49" s="76"/>
      <c r="CD49" s="71"/>
      <c r="CE49" s="139"/>
      <c r="CF49" s="140"/>
      <c r="CG49" s="124"/>
      <c r="CH49" s="117"/>
      <c r="CI49" s="139"/>
      <c r="CJ49" s="111"/>
      <c r="CK49" s="127"/>
      <c r="CL49" s="129"/>
      <c r="CM49" s="265"/>
      <c r="CN49" s="267">
        <v>0</v>
      </c>
      <c r="CO49" s="139"/>
      <c r="CP49" s="111"/>
      <c r="CQ49" s="127"/>
      <c r="CR49" s="129"/>
      <c r="CS49" s="189"/>
      <c r="CT49" s="149"/>
      <c r="CU49" s="171"/>
      <c r="CV49" s="148">
        <v>0</v>
      </c>
      <c r="CW49" s="156"/>
      <c r="CX49" s="149">
        <v>0</v>
      </c>
      <c r="CY49" s="137"/>
      <c r="CZ49" s="148">
        <v>0</v>
      </c>
      <c r="DA49" s="78">
        <f>LARGE((H49,AD49,AF49,J49,L49,Z49,AB49,N49,P49,R49,T49,V49,X49,AL49,AN49,AH49,AJ49,AP49,AR49,AT49,AV49,BB49,BD49,BF49,BH49,BJ49,BL49,BN49,AX49,AZ49,BP49,BR49,BT49,BV49,BX49,BZ49,CB49,CD49,CF49,CH49,CJ49,CL49,CN49,CP49,CR49,CT49,CV49,CX49,CZ49),1)+LARGE((H49,AD49:AF49,J49,L49,Z49,AB49,N49,P49,R49,T49,V49,X49,AL49,AN49,AH49,AJ49,AP49,AR49,AT49,AV49,BB49,BD49,BF49,BH49,BJ49,BL49,BN49,AX49,AZ49,BP49,BR49,BT49,BV49,BX49,BZ49,CB49,CD49,CF49,CH49,CJ49,CL49,CN49,CP49,CR49,CT49,CV49,CX49,CZ49),2)+LARGE((H49,AD49,AF49,J49,L49,Z49,AB49,N49,P49,R49,T49,V49,X49,AL49,AN49,AH49,AJ49,AP49,AR49,AT49,AV49,BB49,BD49,BF49,BH49,BJ49,BL49,BN49,AX49,AZ49,BP49,BR49,BT49,BV49,BX49,BZ49,CB49,CJ49,CL49,CD49,CF49,CH49,CP49,CN49,CR49,CT49,CV49,CX49,CZ49),3)+LARGE((H49,AD49,AF49,J49,L49,Z49,AB49,N49,P49,R49,T49,V49,X49,AL49,AN49,AH49,AJ49,AP49,AR49,AT49,AV49,BB49,BD49,BF49,BH49,BJ49,BL49,BN49,AX49,AZ49,BP49,BR49,BT49,BV49,BX49,BZ49,CB49,CD49,CF49,CH49,CJ49,CL49,CN49,CP49,CR49,CT49,CV49,CX49,CZ49),4)+LARGE((H49,AD49,AF49,J49,L49,Z49,AB49,N49,P49,R49,T49,V49,X49,AL49,AN49,AH49,AJ49,AP49,AR49,AT49,AV49,BB49,BD49,BF49,BH49,BJ49,BL49,BN49,AX49,AZ49,BP49,BR49,BT49,BV49,BX49,BZ49,CB49,CD49,CF49,CH49,CN49,CP49,CR49,CT49,CV49,CL49,CJ49,CX49,CZ49),5)</f>
        <v>710.7399999999999</v>
      </c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</row>
    <row r="50" spans="1:209" s="2" customFormat="1" ht="15.75" customHeight="1" thickTop="1" thickBot="1" x14ac:dyDescent="0.3">
      <c r="A50" s="3"/>
      <c r="B50" s="80">
        <v>44</v>
      </c>
      <c r="C50" s="103" t="s">
        <v>137</v>
      </c>
      <c r="D50" s="106" t="s">
        <v>35</v>
      </c>
      <c r="E50" s="107">
        <v>2004</v>
      </c>
      <c r="F50" s="108" t="s">
        <v>114</v>
      </c>
      <c r="G50" s="331"/>
      <c r="H50" s="332"/>
      <c r="I50" s="120"/>
      <c r="J50" s="111"/>
      <c r="K50" s="114">
        <v>6</v>
      </c>
      <c r="L50" s="113">
        <f>(VLOOKUP(K50,UMM,2,FALSE))*$L$5</f>
        <v>162.5</v>
      </c>
      <c r="M50" s="109"/>
      <c r="N50" s="110"/>
      <c r="O50" s="112"/>
      <c r="P50" s="113"/>
      <c r="Q50" s="189"/>
      <c r="R50" s="199"/>
      <c r="S50" s="127"/>
      <c r="T50" s="206"/>
      <c r="U50" s="109"/>
      <c r="V50" s="110"/>
      <c r="W50" s="112">
        <v>9</v>
      </c>
      <c r="X50" s="113">
        <f>(VLOOKUP(W50,UMM,2,FALSE))*$X$5</f>
        <v>65</v>
      </c>
      <c r="Y50" s="120"/>
      <c r="Z50" s="111"/>
      <c r="AA50" s="114"/>
      <c r="AB50" s="113"/>
      <c r="AC50" s="189"/>
      <c r="AD50" s="199"/>
      <c r="AE50" s="127"/>
      <c r="AF50" s="206"/>
      <c r="AG50" s="120"/>
      <c r="AH50" s="111"/>
      <c r="AI50" s="114">
        <v>11</v>
      </c>
      <c r="AJ50" s="113">
        <f>(VLOOKUP(AI50,UMM,2,FALSE))*$AJ$5</f>
        <v>124.19999999999999</v>
      </c>
      <c r="AK50" s="120"/>
      <c r="AL50" s="119"/>
      <c r="AM50" s="114"/>
      <c r="AN50" s="115"/>
      <c r="AO50" s="118">
        <v>38</v>
      </c>
      <c r="AP50" s="116">
        <v>0</v>
      </c>
      <c r="AQ50" s="114"/>
      <c r="AR50" s="122"/>
      <c r="AS50" s="189"/>
      <c r="AT50" s="199"/>
      <c r="AU50" s="127"/>
      <c r="AV50" s="206"/>
      <c r="AW50" s="120"/>
      <c r="AX50" s="111"/>
      <c r="AY50" s="114"/>
      <c r="AZ50" s="115"/>
      <c r="BA50" s="120"/>
      <c r="BB50" s="119"/>
      <c r="BC50" s="114">
        <v>16</v>
      </c>
      <c r="BD50" s="115">
        <f>(VLOOKUP(BC50,multiple,2,FALSE))*$BD$5</f>
        <v>237.59999999999991</v>
      </c>
      <c r="BE50" s="189"/>
      <c r="BF50" s="199"/>
      <c r="BG50" s="127"/>
      <c r="BH50" s="206"/>
      <c r="BI50" s="68"/>
      <c r="BJ50" s="69"/>
      <c r="BK50" s="120"/>
      <c r="BL50" s="121"/>
      <c r="BM50" s="114">
        <v>7</v>
      </c>
      <c r="BN50" s="115">
        <f>(VLOOKUP(BM50,multiple,2,FALSE))*$BN$5</f>
        <v>108</v>
      </c>
      <c r="BO50" s="120"/>
      <c r="BP50" s="111"/>
      <c r="BQ50" s="127"/>
      <c r="BR50" s="117"/>
      <c r="BS50" s="120"/>
      <c r="BT50" s="111"/>
      <c r="BU50" s="114"/>
      <c r="BV50" s="115"/>
      <c r="BW50" s="68">
        <v>69</v>
      </c>
      <c r="BX50" s="75">
        <v>0</v>
      </c>
      <c r="BY50" s="120"/>
      <c r="BZ50" s="119"/>
      <c r="CA50" s="114"/>
      <c r="CB50" s="115"/>
      <c r="CC50" s="76"/>
      <c r="CD50" s="71"/>
      <c r="CE50" s="139"/>
      <c r="CF50" s="140"/>
      <c r="CG50" s="124">
        <v>24</v>
      </c>
      <c r="CH50" s="115">
        <v>0</v>
      </c>
      <c r="CI50" s="139"/>
      <c r="CJ50" s="111"/>
      <c r="CK50" s="127"/>
      <c r="CL50" s="129"/>
      <c r="CM50" s="265"/>
      <c r="CN50" s="267"/>
      <c r="CO50" s="139"/>
      <c r="CP50" s="111"/>
      <c r="CQ50" s="127"/>
      <c r="CR50" s="129"/>
      <c r="CS50" s="189"/>
      <c r="CT50" s="283"/>
      <c r="CU50" s="171"/>
      <c r="CV50" s="148">
        <v>0</v>
      </c>
      <c r="CW50" s="156"/>
      <c r="CX50" s="149">
        <v>0</v>
      </c>
      <c r="CY50" s="171"/>
      <c r="CZ50" s="145"/>
      <c r="DA50" s="78">
        <f>LARGE((H50,AD50,AF50,J50,L50,Z50,AB50,N50,P50,R50,T50,V50,X50,AL50,AN50,AH50,AJ50,AP50,AR50,AT50,AV50,BB50,BD50,BF50,BH50,BJ50,BL50,BN50,AX50,AZ50,BP50,BR50,BT50,BV50,BX50,BZ50,CB50,CD50,CF50,CH50,CJ50,CL50,CN50,CP50,CR50,CT50,CV50,CX50,CZ50),1)+LARGE((H50,AD50:AF50,J50,L50,Z50,AB50,N50,P50,R50,T50,V50,X50,AL50,AN50,AH50,AJ50,AP50,AR50,AT50,AV50,BB50,BD50,BF50,BH50,BJ50,BL50,BN50,AX50,AZ50,BP50,BR50,BT50,BV50,BX50,BZ50,CB50,CD50,CF50,CH50,CJ50,CL50,CN50,CP50,CR50,CT50,CV50,CX50,CZ50),2)+LARGE((H50,AD50,AF50,J50,L50,Z50,AB50,N50,P50,R50,T50,V50,X50,AL50,AN50,AH50,AJ50,AP50,AR50,AT50,AV50,BB50,BD50,BF50,BH50,BJ50,BL50,BN50,AX50,AZ50,BP50,BR50,BT50,BV50,BX50,BZ50,CB50,CJ50,CL50,CD50,CF50,CH50,CP50,CN50,CR50,CT50,CV50,CX50,CZ50),3)+LARGE((H50,AD50,AF50,J50,L50,Z50,AB50,N50,P50,R50,T50,V50,X50,AL50,AN50,AH50,AJ50,AP50,AR50,AT50,AV50,BB50,BD50,BF50,BH50,BJ50,BL50,BN50,AX50,AZ50,BP50,BR50,BT50,BV50,BX50,BZ50,CB50,CD50,CF50,CH50,CJ50,CL50,CN50,CP50,CR50,CT50,CV50,CX50,CZ50),4)+LARGE((H50,AD50,AF50,J50,L50,Z50,AB50,N50,P50,R50,T50,V50,X50,AL50,AN50,AH50,AJ50,AP50,AR50,AT50,AV50,BB50,BD50,BF50,BH50,BJ50,BL50,BN50,AX50,AZ50,BP50,BR50,BT50,BV50,BX50,BZ50,CB50,CD50,CF50,CH50,CN50,CP50,CR50,CT50,CV50,CL50,CJ50,CX50,CZ50),5)</f>
        <v>697.3</v>
      </c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</row>
    <row r="51" spans="1:209" s="2" customFormat="1" ht="15.75" customHeight="1" thickTop="1" thickBot="1" x14ac:dyDescent="0.3">
      <c r="A51" s="3"/>
      <c r="B51" s="80">
        <v>45</v>
      </c>
      <c r="C51" s="104" t="s">
        <v>101</v>
      </c>
      <c r="D51" s="100" t="s">
        <v>53</v>
      </c>
      <c r="E51" s="101">
        <v>2003</v>
      </c>
      <c r="F51" s="102" t="s">
        <v>73</v>
      </c>
      <c r="G51" s="331"/>
      <c r="H51" s="332"/>
      <c r="I51" s="120"/>
      <c r="J51" s="111"/>
      <c r="K51" s="114"/>
      <c r="L51" s="113"/>
      <c r="M51" s="109"/>
      <c r="N51" s="110"/>
      <c r="O51" s="112"/>
      <c r="P51" s="113"/>
      <c r="Q51" s="189"/>
      <c r="R51" s="116"/>
      <c r="S51" s="127"/>
      <c r="T51" s="216"/>
      <c r="U51" s="109"/>
      <c r="V51" s="110"/>
      <c r="W51" s="112"/>
      <c r="X51" s="113"/>
      <c r="Y51" s="120">
        <v>2</v>
      </c>
      <c r="Z51" s="111">
        <f>(VLOOKUP(Y51,UMM,2,FALSE))*$Z$5</f>
        <v>280.5</v>
      </c>
      <c r="AA51" s="114"/>
      <c r="AB51" s="113"/>
      <c r="AC51" s="189"/>
      <c r="AD51" s="116"/>
      <c r="AE51" s="127"/>
      <c r="AF51" s="216"/>
      <c r="AG51" s="120">
        <v>14</v>
      </c>
      <c r="AH51" s="111">
        <f>(VLOOKUP(AG51,multiple,2,FALSE))*$AH$5</f>
        <v>189.99999999999997</v>
      </c>
      <c r="AI51" s="114"/>
      <c r="AJ51" s="113"/>
      <c r="AK51" s="120"/>
      <c r="AL51" s="111"/>
      <c r="AM51" s="114"/>
      <c r="AN51" s="115"/>
      <c r="AO51" s="118"/>
      <c r="AP51" s="116"/>
      <c r="AQ51" s="114"/>
      <c r="AR51" s="122"/>
      <c r="AS51" s="189"/>
      <c r="AT51" s="116"/>
      <c r="AU51" s="127"/>
      <c r="AV51" s="216"/>
      <c r="AW51" s="120"/>
      <c r="AX51" s="111"/>
      <c r="AY51" s="114"/>
      <c r="AZ51" s="115"/>
      <c r="BA51" s="120">
        <v>31</v>
      </c>
      <c r="BB51" s="119">
        <f>(VLOOKUP(BA51,multiple,2,FALSE))*$BB$5</f>
        <v>179.63999999999993</v>
      </c>
      <c r="BC51" s="114"/>
      <c r="BD51" s="115"/>
      <c r="BE51" s="189"/>
      <c r="BF51" s="116"/>
      <c r="BG51" s="127"/>
      <c r="BH51" s="216"/>
      <c r="BI51" s="68"/>
      <c r="BJ51" s="69"/>
      <c r="BK51" s="120"/>
      <c r="BL51" s="121"/>
      <c r="BM51" s="114"/>
      <c r="BN51" s="115"/>
      <c r="BO51" s="120"/>
      <c r="BP51" s="111"/>
      <c r="BQ51" s="127"/>
      <c r="BR51" s="117"/>
      <c r="BS51" s="120">
        <v>16</v>
      </c>
      <c r="BT51" s="111">
        <v>0</v>
      </c>
      <c r="BU51" s="114"/>
      <c r="BV51" s="115"/>
      <c r="BW51" s="68"/>
      <c r="BX51" s="75"/>
      <c r="BY51" s="120"/>
      <c r="BZ51" s="111"/>
      <c r="CA51" s="114"/>
      <c r="CB51" s="115"/>
      <c r="CC51" s="76"/>
      <c r="CD51" s="71"/>
      <c r="CE51" s="139"/>
      <c r="CF51" s="140"/>
      <c r="CG51" s="124"/>
      <c r="CH51" s="117"/>
      <c r="CI51" s="139"/>
      <c r="CJ51" s="111"/>
      <c r="CK51" s="127"/>
      <c r="CL51" s="117"/>
      <c r="CM51" s="265"/>
      <c r="CN51" s="267">
        <v>0</v>
      </c>
      <c r="CO51" s="139"/>
      <c r="CP51" s="111"/>
      <c r="CQ51" s="127"/>
      <c r="CR51" s="117"/>
      <c r="CS51" s="189"/>
      <c r="CT51" s="111"/>
      <c r="CU51" s="171"/>
      <c r="CV51" s="148"/>
      <c r="CW51" s="156"/>
      <c r="CX51" s="149">
        <v>0</v>
      </c>
      <c r="CY51" s="127"/>
      <c r="CZ51" s="138"/>
      <c r="DA51" s="78">
        <f>LARGE((H51,AD51,AF51,J51,L51,Z51,AB51,N51,P51,R51,T51,V51,X51,AL51,AN51,AH51,AJ51,AP51,AR51,AT51,AV51,BB51,BD51,BF51,BH51,BJ51,BL51,BN51,AX51,AZ51,BP51,BR51,BT51,BV51,BX51,BZ51,CB51,CD51,CF51,CH51,CJ51,CL51,CN51,CP51,CR51,CT51,CV51,CX51,CZ51),1)+LARGE((H51,AD51:AF51,J51,L51,Z51,AB51,N51,P51,R51,T51,V51,X51,AL51,AN51,AH51,AJ51,AP51,AR51,AT51,AV51,BB51,BD51,BF51,BH51,BJ51,BL51,BN51,AX51,AZ51,BP51,BR51,BT51,BV51,BX51,BZ51,CB51,CD51,CF51,CH51,CJ51,CL51,CN51,CP51,CR51,CT51,CV51,CX51,CZ51),2)+LARGE((H51,AD51,AF51,J51,L51,Z51,AB51,N51,P51,R51,T51,V51,X51,AL51,AN51,AH51,AJ51,AP51,AR51,AT51,AV51,BB51,BD51,BF51,BH51,BJ51,BL51,BN51,AX51,AZ51,BP51,BR51,BT51,BV51,BX51,BZ51,CB51,CJ51,CL51,CD51,CF51,CH51,CP51,CN51,CR51,CT51,CV51,CX51,CZ51),3)+LARGE((H51,AD51,AF51,J51,L51,Z51,AB51,N51,P51,R51,T51,V51,X51,AL51,AN51,AH51,AJ51,AP51,AR51,AT51,AV51,BB51,BD51,BF51,BH51,BJ51,BL51,BN51,AX51,AZ51,BP51,BR51,BT51,BV51,BX51,BZ51,CB51,CD51,CF51,CH51,CJ51,CL51,CN51,CP51,CR51,CT51,CV51,CX51,CZ51),4)+LARGE((H51,AD51,AF51,J51,L51,Z51,AB51,N51,P51,R51,T51,V51,X51,AL51,AN51,AH51,AJ51,AP51,AR51,AT51,AV51,BB51,BD51,BF51,BH51,BJ51,BL51,BN51,AX51,AZ51,BP51,BR51,BT51,BV51,BX51,BZ51,CB51,CD51,CF51,CH51,CN51,CP51,CR51,CT51,CV51,CL51,CJ51,CX51,CZ51),5)</f>
        <v>650.13999999999987</v>
      </c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</row>
    <row r="52" spans="1:209" s="2" customFormat="1" ht="15.75" customHeight="1" thickTop="1" thickBot="1" x14ac:dyDescent="0.3">
      <c r="A52" s="3"/>
      <c r="B52" s="80">
        <v>46</v>
      </c>
      <c r="C52" s="103" t="s">
        <v>281</v>
      </c>
      <c r="D52" s="106" t="s">
        <v>64</v>
      </c>
      <c r="E52" s="107">
        <v>2004</v>
      </c>
      <c r="F52" s="108" t="s">
        <v>74</v>
      </c>
      <c r="G52" s="331"/>
      <c r="H52" s="332"/>
      <c r="I52" s="120"/>
      <c r="J52" s="111"/>
      <c r="K52" s="114"/>
      <c r="L52" s="113"/>
      <c r="M52" s="109"/>
      <c r="N52" s="110"/>
      <c r="O52" s="112"/>
      <c r="P52" s="113"/>
      <c r="Q52" s="156"/>
      <c r="R52" s="214"/>
      <c r="S52" s="127"/>
      <c r="T52" s="206"/>
      <c r="U52" s="109"/>
      <c r="V52" s="110"/>
      <c r="W52" s="112"/>
      <c r="X52" s="113"/>
      <c r="Y52" s="120"/>
      <c r="Z52" s="111"/>
      <c r="AA52" s="114"/>
      <c r="AB52" s="113"/>
      <c r="AC52" s="156"/>
      <c r="AD52" s="214"/>
      <c r="AE52" s="127"/>
      <c r="AF52" s="194"/>
      <c r="AG52" s="120"/>
      <c r="AH52" s="111"/>
      <c r="AI52" s="114"/>
      <c r="AJ52" s="113"/>
      <c r="AK52" s="120"/>
      <c r="AL52" s="111"/>
      <c r="AM52" s="114"/>
      <c r="AN52" s="115"/>
      <c r="AO52" s="118"/>
      <c r="AP52" s="116"/>
      <c r="AQ52" s="114"/>
      <c r="AR52" s="122"/>
      <c r="AS52" s="156"/>
      <c r="AT52" s="214"/>
      <c r="AU52" s="127"/>
      <c r="AV52" s="194"/>
      <c r="AW52" s="120"/>
      <c r="AX52" s="111"/>
      <c r="AY52" s="114"/>
      <c r="AZ52" s="115"/>
      <c r="BA52" s="120"/>
      <c r="BB52" s="119"/>
      <c r="BC52" s="114">
        <v>7</v>
      </c>
      <c r="BD52" s="115">
        <f>(VLOOKUP(BC52,multiple,2,FALSE))*$BD$5</f>
        <v>594</v>
      </c>
      <c r="BE52" s="156"/>
      <c r="BF52" s="214"/>
      <c r="BG52" s="127"/>
      <c r="BH52" s="194"/>
      <c r="BI52" s="68"/>
      <c r="BJ52" s="69"/>
      <c r="BK52" s="120"/>
      <c r="BL52" s="121"/>
      <c r="BM52" s="114"/>
      <c r="BN52" s="115"/>
      <c r="BO52" s="120"/>
      <c r="BP52" s="111"/>
      <c r="BQ52" s="127"/>
      <c r="BR52" s="117"/>
      <c r="BS52" s="120"/>
      <c r="BT52" s="111"/>
      <c r="BU52" s="114"/>
      <c r="BV52" s="115"/>
      <c r="BW52" s="68"/>
      <c r="BX52" s="75"/>
      <c r="BY52" s="120"/>
      <c r="BZ52" s="111"/>
      <c r="CA52" s="114"/>
      <c r="CB52" s="115"/>
      <c r="CC52" s="76"/>
      <c r="CD52" s="71"/>
      <c r="CE52" s="139"/>
      <c r="CF52" s="140"/>
      <c r="CG52" s="124"/>
      <c r="CH52" s="117"/>
      <c r="CI52" s="139"/>
      <c r="CJ52" s="111"/>
      <c r="CK52" s="127"/>
      <c r="CL52" s="129"/>
      <c r="CM52" s="265"/>
      <c r="CN52" s="267"/>
      <c r="CO52" s="139"/>
      <c r="CP52" s="111"/>
      <c r="CQ52" s="127"/>
      <c r="CR52" s="145">
        <v>0</v>
      </c>
      <c r="CS52" s="156"/>
      <c r="CT52" s="284"/>
      <c r="CU52" s="171"/>
      <c r="CV52" s="148">
        <v>0</v>
      </c>
      <c r="CW52" s="156"/>
      <c r="CX52" s="149">
        <v>0</v>
      </c>
      <c r="CY52" s="137"/>
      <c r="CZ52" s="148">
        <v>0</v>
      </c>
      <c r="DA52" s="78">
        <f>LARGE((H52,AD52,AF52,J52,L52,Z52,AB52,N52,P52,R52,T52,V52,X52,AL52,AN52,AH52,AJ52,AP52,AR52,AT52,AV52,BB52,BD52,BF52,BH52,BJ52,BL52,BN52,AX52,AZ52,BP52,BR52,BT52,BV52,BX52,BZ52,CB52,CD52,CF52,CH52,CJ52,CL52,CN52,CP52,CR52,CT52,CV52,CX52,CZ52),1)+LARGE((H52,AD52:AF52,J52,L52,Z52,AB52,N52,P52,R52,T52,V52,X52,AL52,AN52,AH52,AJ52,AP52,AR52,AT52,AV52,BB52,BD52,BF52,BH52,BJ52,BL52,BN52,AX52,AZ52,BP52,BR52,BT52,BV52,BX52,BZ52,CB52,CD52,CF52,CH52,CJ52,CL52,CN52,CP52,CR52,CT52,CV52,CX52,CZ52),2)+LARGE((H52,AD52,AF52,J52,L52,Z52,AB52,N52,P52,R52,T52,V52,X52,AL52,AN52,AH52,AJ52,AP52,AR52,AT52,AV52,BB52,BD52,BF52,BH52,BJ52,BL52,BN52,AX52,AZ52,BP52,BR52,BT52,BV52,BX52,BZ52,CB52,CJ52,CL52,CD52,CF52,CH52,CP52,CN52,CR52,CT52,CV52,CX52,CZ52),3)+LARGE((H52,AD52,AF52,J52,L52,Z52,AB52,N52,P52,R52,T52,V52,X52,AL52,AN52,AH52,AJ52,AP52,AR52,AT52,AV52,BB52,BD52,BF52,BH52,BJ52,BL52,BN52,AX52,AZ52,BP52,BR52,BT52,BV52,BX52,BZ52,CB52,CD52,CF52,CH52,CJ52,CL52,CN52,CP52,CR52,CT52,CV52,CX52,CZ52),4)+LARGE((H52,AD52,AF52,J52,L52,Z52,AB52,N52,P52,R52,T52,V52,X52,AL52,AN52,AH52,AJ52,AP52,AR52,AT52,AV52,BB52,BD52,BF52,BH52,BJ52,BL52,BN52,AX52,AZ52,BP52,BR52,BT52,BV52,BX52,BZ52,CB52,CD52,CF52,CH52,CN52,CP52,CR52,CT52,CV52,CL52,CJ52,CX52,CZ52),5)</f>
        <v>594</v>
      </c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</row>
    <row r="53" spans="1:209" s="2" customFormat="1" ht="15.75" customHeight="1" thickTop="1" thickBot="1" x14ac:dyDescent="0.3">
      <c r="A53" s="3"/>
      <c r="B53" s="80">
        <v>47</v>
      </c>
      <c r="C53" s="103" t="s">
        <v>192</v>
      </c>
      <c r="D53" s="106" t="s">
        <v>47</v>
      </c>
      <c r="E53" s="107">
        <v>2004</v>
      </c>
      <c r="F53" s="108"/>
      <c r="G53" s="331"/>
      <c r="H53" s="332"/>
      <c r="I53" s="120"/>
      <c r="J53" s="111"/>
      <c r="K53" s="114"/>
      <c r="L53" s="113"/>
      <c r="M53" s="109"/>
      <c r="N53" s="110"/>
      <c r="O53" s="112"/>
      <c r="P53" s="113"/>
      <c r="Q53" s="189"/>
      <c r="R53" s="199">
        <v>0</v>
      </c>
      <c r="S53" s="127"/>
      <c r="T53" s="206"/>
      <c r="U53" s="109"/>
      <c r="V53" s="110"/>
      <c r="W53" s="112"/>
      <c r="X53" s="113"/>
      <c r="Y53" s="120"/>
      <c r="Z53" s="111"/>
      <c r="AA53" s="114"/>
      <c r="AB53" s="113"/>
      <c r="AC53" s="189"/>
      <c r="AD53" s="199">
        <v>0</v>
      </c>
      <c r="AE53" s="127"/>
      <c r="AF53" s="206"/>
      <c r="AG53" s="120"/>
      <c r="AH53" s="111"/>
      <c r="AI53" s="114"/>
      <c r="AJ53" s="113"/>
      <c r="AK53" s="120"/>
      <c r="AL53" s="111"/>
      <c r="AM53" s="114">
        <v>10</v>
      </c>
      <c r="AN53" s="115">
        <f>(VLOOKUP(AM53,multiple,2,FALSE))*$AN$5</f>
        <v>92.399999999999991</v>
      </c>
      <c r="AO53" s="118">
        <v>43</v>
      </c>
      <c r="AP53" s="116">
        <v>0</v>
      </c>
      <c r="AQ53" s="114"/>
      <c r="AR53" s="122"/>
      <c r="AS53" s="189"/>
      <c r="AT53" s="199">
        <v>0</v>
      </c>
      <c r="AU53" s="127"/>
      <c r="AV53" s="206"/>
      <c r="AW53" s="120"/>
      <c r="AX53" s="111"/>
      <c r="AY53" s="114"/>
      <c r="AZ53" s="115"/>
      <c r="BA53" s="120"/>
      <c r="BB53" s="119"/>
      <c r="BC53" s="114"/>
      <c r="BD53" s="115"/>
      <c r="BE53" s="189"/>
      <c r="BF53" s="199">
        <v>0</v>
      </c>
      <c r="BG53" s="127"/>
      <c r="BH53" s="206"/>
      <c r="BI53" s="68"/>
      <c r="BJ53" s="69"/>
      <c r="BK53" s="120"/>
      <c r="BL53" s="121"/>
      <c r="BM53" s="114"/>
      <c r="BN53" s="115"/>
      <c r="BO53" s="120"/>
      <c r="BP53" s="111"/>
      <c r="BQ53" s="127">
        <v>8</v>
      </c>
      <c r="BR53" s="117">
        <f>(VLOOKUP(BQ53,multiple,2,FALSE))*$BR$5</f>
        <v>178</v>
      </c>
      <c r="BS53" s="120"/>
      <c r="BT53" s="111"/>
      <c r="BU53" s="114">
        <v>8</v>
      </c>
      <c r="BV53" s="115">
        <f>(VLOOKUP(BU53,multiple,2,FALSE))*BV$5</f>
        <v>252</v>
      </c>
      <c r="BW53" s="68"/>
      <c r="BX53" s="75"/>
      <c r="BY53" s="120"/>
      <c r="BZ53" s="111"/>
      <c r="CA53" s="114">
        <v>10</v>
      </c>
      <c r="CB53" s="115">
        <v>0</v>
      </c>
      <c r="CC53" s="76"/>
      <c r="CD53" s="71"/>
      <c r="CE53" s="139"/>
      <c r="CF53" s="140"/>
      <c r="CG53" s="124"/>
      <c r="CH53" s="117"/>
      <c r="CI53" s="139"/>
      <c r="CJ53" s="111"/>
      <c r="CK53" s="127">
        <v>3</v>
      </c>
      <c r="CL53" s="117">
        <f>(VLOOKUP(CK53,multiple,2,FALSE))*$CL$5</f>
        <v>66.5</v>
      </c>
      <c r="CM53" s="265"/>
      <c r="CN53" s="267">
        <v>0</v>
      </c>
      <c r="CO53" s="139"/>
      <c r="CP53" s="111"/>
      <c r="CQ53" s="127"/>
      <c r="CR53" s="117"/>
      <c r="CS53" s="189"/>
      <c r="CT53" s="283"/>
      <c r="CU53" s="171"/>
      <c r="CV53" s="148">
        <v>0</v>
      </c>
      <c r="CW53" s="156"/>
      <c r="CX53" s="149">
        <v>0</v>
      </c>
      <c r="CY53" s="171"/>
      <c r="CZ53" s="148">
        <v>0</v>
      </c>
      <c r="DA53" s="78">
        <f>LARGE((H53,AD53,AF53,J53,L53,Z53,AB53,N53,P53,R53,T53,V53,X53,AL53,AN53,AH53,AJ53,AP53,AR53,AT53,AV53,BB53,BD53,BF53,BH53,BJ53,BL53,BN53,AX53,AZ53,BP53,BR53,BT53,BV53,BX53,BZ53,CB53,CD53,CF53,CH53,CJ53,CL53,CN53,CP53,CR53,CT53,CV53,CX53,CZ53),1)+LARGE((H53,AD53:AF53,J53,L53,Z53,AB53,N53,P53,R53,T53,V53,X53,AL53,AN53,AH53,AJ53,AP53,AR53,AT53,AV53,BB53,BD53,BF53,BH53,BJ53,BL53,BN53,AX53,AZ53,BP53,BR53,BT53,BV53,BX53,BZ53,CB53,CD53,CF53,CH53,CJ53,CL53,CN53,CP53,CR53,CT53,CV53,CX53,CZ53),2)+LARGE((H53,AD53,AF53,J53,L53,Z53,AB53,N53,P53,R53,T53,V53,X53,AL53,AN53,AH53,AJ53,AP53,AR53,AT53,AV53,BB53,BD53,BF53,BH53,BJ53,BL53,BN53,AX53,AZ53,BP53,BR53,BT53,BV53,BX53,BZ53,CB53,CJ53,CL53,CD53,CF53,CH53,CP53,CN53,CR53,CT53,CV53,CX53,CZ53),3)+LARGE((H53,AD53,AF53,J53,L53,Z53,AB53,N53,P53,R53,T53,V53,X53,AL53,AN53,AH53,AJ53,AP53,AR53,AT53,AV53,BB53,BD53,BF53,BH53,BJ53,BL53,BN53,AX53,AZ53,BP53,BR53,BT53,BV53,BX53,BZ53,CB53,CD53,CF53,CH53,CJ53,CL53,CN53,CP53,CR53,CT53,CV53,CX53,CZ53),4)+LARGE((H53,AD53,AF53,J53,L53,Z53,AB53,N53,P53,R53,T53,V53,X53,AL53,AN53,AH53,AJ53,AP53,AR53,AT53,AV53,BB53,BD53,BF53,BH53,BJ53,BL53,BN53,AX53,AZ53,BP53,BR53,BT53,BV53,BX53,BZ53,CB53,CD53,CF53,CH53,CN53,CP53,CR53,CT53,CV53,CL53,CJ53,CX53,CZ53),5)</f>
        <v>588.9</v>
      </c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</row>
    <row r="54" spans="1:209" s="2" customFormat="1" ht="15.75" customHeight="1" thickTop="1" thickBot="1" x14ac:dyDescent="0.3">
      <c r="A54" s="3"/>
      <c r="B54" s="80">
        <v>48</v>
      </c>
      <c r="C54" s="103" t="s">
        <v>245</v>
      </c>
      <c r="D54" s="106" t="s">
        <v>246</v>
      </c>
      <c r="E54" s="107">
        <v>2005</v>
      </c>
      <c r="F54" s="108" t="s">
        <v>111</v>
      </c>
      <c r="G54" s="331"/>
      <c r="H54" s="332"/>
      <c r="I54" s="120"/>
      <c r="J54" s="111"/>
      <c r="K54" s="114"/>
      <c r="L54" s="113"/>
      <c r="M54" s="109"/>
      <c r="N54" s="110"/>
      <c r="O54" s="112"/>
      <c r="P54" s="113"/>
      <c r="Q54" s="189"/>
      <c r="R54" s="214"/>
      <c r="S54" s="127">
        <v>25</v>
      </c>
      <c r="T54" s="194">
        <v>0</v>
      </c>
      <c r="U54" s="109"/>
      <c r="V54" s="110"/>
      <c r="W54" s="112"/>
      <c r="X54" s="113"/>
      <c r="Y54" s="120"/>
      <c r="Z54" s="111"/>
      <c r="AA54" s="114"/>
      <c r="AB54" s="113"/>
      <c r="AC54" s="189"/>
      <c r="AD54" s="214"/>
      <c r="AE54" s="127">
        <v>11</v>
      </c>
      <c r="AF54" s="194">
        <f>(VLOOKUP(AE54,multiple,2,FALSE))*$AF$5</f>
        <v>67.849999999999994</v>
      </c>
      <c r="AG54" s="120"/>
      <c r="AH54" s="111"/>
      <c r="AI54" s="114">
        <v>27</v>
      </c>
      <c r="AJ54" s="113">
        <v>0</v>
      </c>
      <c r="AK54" s="120"/>
      <c r="AL54" s="111"/>
      <c r="AM54" s="114"/>
      <c r="AN54" s="115"/>
      <c r="AO54" s="118"/>
      <c r="AP54" s="116"/>
      <c r="AQ54" s="114"/>
      <c r="AR54" s="122"/>
      <c r="AS54" s="189"/>
      <c r="AT54" s="214"/>
      <c r="AU54" s="127">
        <v>16</v>
      </c>
      <c r="AV54" s="194">
        <f>(VLOOKUP(AU54,multiple,2,FALSE))*$AV$5</f>
        <v>98.099999999999966</v>
      </c>
      <c r="AW54" s="120"/>
      <c r="AX54" s="111"/>
      <c r="AY54" s="114"/>
      <c r="AZ54" s="115"/>
      <c r="BA54" s="120"/>
      <c r="BB54" s="119"/>
      <c r="BC54" s="114">
        <v>57</v>
      </c>
      <c r="BD54" s="115">
        <v>0</v>
      </c>
      <c r="BE54" s="189"/>
      <c r="BF54" s="214"/>
      <c r="BG54" s="127"/>
      <c r="BH54" s="194"/>
      <c r="BI54" s="68"/>
      <c r="BJ54" s="69"/>
      <c r="BK54" s="120"/>
      <c r="BL54" s="121"/>
      <c r="BM54" s="114">
        <v>8</v>
      </c>
      <c r="BN54" s="115">
        <f>(VLOOKUP(BM54,multiple,2,FALSE))*$BN$5</f>
        <v>96</v>
      </c>
      <c r="BO54" s="120"/>
      <c r="BP54" s="111"/>
      <c r="BQ54" s="127"/>
      <c r="BR54" s="117"/>
      <c r="BS54" s="120"/>
      <c r="BT54" s="111"/>
      <c r="BU54" s="114"/>
      <c r="BV54" s="115"/>
      <c r="BW54" s="68"/>
      <c r="BX54" s="75"/>
      <c r="BY54" s="120"/>
      <c r="BZ54" s="119"/>
      <c r="CA54" s="114"/>
      <c r="CB54" s="115"/>
      <c r="CC54" s="76"/>
      <c r="CD54" s="71"/>
      <c r="CE54" s="139"/>
      <c r="CF54" s="140"/>
      <c r="CG54" s="124">
        <v>13</v>
      </c>
      <c r="CH54" s="117">
        <f>(VLOOKUP(CG54,multiple,2,FALSE))*$CH$5</f>
        <v>199.49999999999997</v>
      </c>
      <c r="CI54" s="139"/>
      <c r="CJ54" s="111"/>
      <c r="CK54" s="127"/>
      <c r="CL54" s="117"/>
      <c r="CM54" s="265"/>
      <c r="CN54" s="267"/>
      <c r="CO54" s="139"/>
      <c r="CP54" s="111"/>
      <c r="CQ54" s="127"/>
      <c r="CR54" s="117"/>
      <c r="CS54" s="189"/>
      <c r="CT54" s="149">
        <v>0</v>
      </c>
      <c r="CU54" s="171"/>
      <c r="CV54" s="148">
        <v>0</v>
      </c>
      <c r="CW54" s="156"/>
      <c r="CX54" s="149">
        <v>0</v>
      </c>
      <c r="CY54" s="127">
        <v>15</v>
      </c>
      <c r="CZ54" s="138">
        <f>(VLOOKUP(CY54,multiple,2,FALSE))*$CZ$5</f>
        <v>127.29999999999997</v>
      </c>
      <c r="DA54" s="78">
        <f>LARGE((H54,AD54,AF54,J54,L54,Z54,AB54,N54,P54,R54,T54,V54,X54,AL54,AN54,AH54,AJ54,AP54,AR54,AT54,AV54,BB54,BD54,BF54,BH54,BJ54,BL54,BN54,AX54,AZ54,BP54,BR54,BT54,BV54,BX54,BZ54,CB54,CD54,CF54,CH54,CJ54,CL54,CN54,CP54,CR54,CT54,CV54,CX54,CZ54),1)+LARGE((H54,AD54:AF54,J54,L54,Z54,AB54,N54,P54,R54,T54,V54,X54,AL54,AN54,AH54,AJ54,AP54,AR54,AT54,AV54,BB54,BD54,BF54,BH54,BJ54,BL54,BN54,AX54,AZ54,BP54,BR54,BT54,BV54,BX54,BZ54,CB54,CD54,CF54,CH54,CJ54,CL54,CN54,CP54,CR54,CT54,CV54,CX54,CZ54),2)+LARGE((H54,AD54,AF54,J54,L54,Z54,AB54,N54,P54,R54,T54,V54,X54,AL54,AN54,AH54,AJ54,AP54,AR54,AT54,AV54,BB54,BD54,BF54,BH54,BJ54,BL54,BN54,AX54,AZ54,BP54,BR54,BT54,BV54,BX54,BZ54,CB54,CJ54,CL54,CD54,CF54,CH54,CP54,CN54,CR54,CT54,CV54,CX54,CZ54),3)+LARGE((H54,AD54,AF54,J54,L54,Z54,AB54,N54,P54,R54,T54,V54,X54,AL54,AN54,AH54,AJ54,AP54,AR54,AT54,AV54,BB54,BD54,BF54,BH54,BJ54,BL54,BN54,AX54,AZ54,BP54,BR54,BT54,BV54,BX54,BZ54,CB54,CD54,CF54,CH54,CJ54,CL54,CN54,CP54,CR54,CT54,CV54,CX54,CZ54),4)+LARGE((H54,AD54,AF54,J54,L54,Z54,AB54,N54,P54,R54,T54,V54,X54,AL54,AN54,AH54,AJ54,AP54,AR54,AT54,AV54,BB54,BD54,BF54,BH54,BJ54,BL54,BN54,AX54,AZ54,BP54,BR54,BT54,BV54,BX54,BZ54,CB54,CD54,CF54,CH54,CN54,CP54,CR54,CT54,CV54,CL54,CJ54,CX54,CZ54),5)</f>
        <v>588.74999999999989</v>
      </c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</row>
    <row r="55" spans="1:209" s="2" customFormat="1" ht="15.75" customHeight="1" thickTop="1" thickBot="1" x14ac:dyDescent="0.3">
      <c r="A55" s="3"/>
      <c r="B55" s="80">
        <v>49</v>
      </c>
      <c r="C55" s="104" t="s">
        <v>125</v>
      </c>
      <c r="D55" s="100" t="s">
        <v>126</v>
      </c>
      <c r="E55" s="101">
        <v>2003</v>
      </c>
      <c r="F55" s="102" t="s">
        <v>37</v>
      </c>
      <c r="G55" s="331"/>
      <c r="H55" s="332"/>
      <c r="I55" s="120"/>
      <c r="J55" s="111"/>
      <c r="K55" s="114"/>
      <c r="L55" s="113"/>
      <c r="M55" s="109"/>
      <c r="N55" s="110"/>
      <c r="O55" s="112"/>
      <c r="P55" s="113"/>
      <c r="Q55" s="189">
        <v>3</v>
      </c>
      <c r="R55" s="169">
        <f>(VLOOKUP(Q55,multiple,2,FALSE))*$R$5</f>
        <v>115.5</v>
      </c>
      <c r="S55" s="124"/>
      <c r="T55" s="206">
        <v>0</v>
      </c>
      <c r="U55" s="109"/>
      <c r="V55" s="110"/>
      <c r="W55" s="112"/>
      <c r="X55" s="113"/>
      <c r="Y55" s="120"/>
      <c r="Z55" s="111"/>
      <c r="AA55" s="114"/>
      <c r="AB55" s="113"/>
      <c r="AC55" s="189">
        <v>2</v>
      </c>
      <c r="AD55" s="169">
        <f>(VLOOKUP(AC55,multiple,2,FALSE))*$AD$5</f>
        <v>157.25</v>
      </c>
      <c r="AE55" s="124"/>
      <c r="AF55" s="206">
        <v>0</v>
      </c>
      <c r="AG55" s="120"/>
      <c r="AH55" s="111"/>
      <c r="AI55" s="114"/>
      <c r="AJ55" s="113"/>
      <c r="AK55" s="120"/>
      <c r="AL55" s="111"/>
      <c r="AM55" s="114"/>
      <c r="AN55" s="115"/>
      <c r="AO55" s="118">
        <v>30</v>
      </c>
      <c r="AP55" s="116">
        <f>(VLOOKUP(AO55,multiple,2,FALSE))*$AP$5</f>
        <v>155.76999999999995</v>
      </c>
      <c r="AQ55" s="114"/>
      <c r="AR55" s="122"/>
      <c r="AS55" s="189">
        <v>12</v>
      </c>
      <c r="AT55" s="169">
        <f>(VLOOKUP(AS55,multiple,2,FALSE))*$AT$5</f>
        <v>156.19999999999999</v>
      </c>
      <c r="AU55" s="124"/>
      <c r="AV55" s="206">
        <v>0</v>
      </c>
      <c r="AW55" s="120"/>
      <c r="AX55" s="111"/>
      <c r="AY55" s="114"/>
      <c r="AZ55" s="115"/>
      <c r="BA55" s="120">
        <v>39</v>
      </c>
      <c r="BB55" s="119">
        <v>0</v>
      </c>
      <c r="BC55" s="114"/>
      <c r="BD55" s="115"/>
      <c r="BE55" s="189">
        <v>11</v>
      </c>
      <c r="BF55" s="169">
        <v>0</v>
      </c>
      <c r="BG55" s="124"/>
      <c r="BH55" s="206">
        <v>0</v>
      </c>
      <c r="BI55" s="68"/>
      <c r="BJ55" s="69"/>
      <c r="BK55" s="120"/>
      <c r="BL55" s="121"/>
      <c r="BM55" s="114"/>
      <c r="BN55" s="115"/>
      <c r="BO55" s="120"/>
      <c r="BP55" s="111"/>
      <c r="BQ55" s="127"/>
      <c r="BR55" s="117"/>
      <c r="BS55" s="120"/>
      <c r="BT55" s="111"/>
      <c r="BU55" s="114"/>
      <c r="BV55" s="115"/>
      <c r="BW55" s="68"/>
      <c r="BX55" s="75"/>
      <c r="BY55" s="120"/>
      <c r="BZ55" s="119"/>
      <c r="CA55" s="114"/>
      <c r="CB55" s="115"/>
      <c r="CC55" s="76"/>
      <c r="CD55" s="71"/>
      <c r="CE55" s="139"/>
      <c r="CF55" s="140"/>
      <c r="CG55" s="124"/>
      <c r="CH55" s="117"/>
      <c r="CI55" s="139"/>
      <c r="CJ55" s="111"/>
      <c r="CK55" s="127"/>
      <c r="CL55" s="145">
        <v>0</v>
      </c>
      <c r="CM55" s="265"/>
      <c r="CN55" s="267"/>
      <c r="CO55" s="139"/>
      <c r="CP55" s="111"/>
      <c r="CQ55" s="127"/>
      <c r="CR55" s="145">
        <v>0</v>
      </c>
      <c r="CS55" s="189"/>
      <c r="CT55" s="157"/>
      <c r="CU55" s="172"/>
      <c r="CV55" s="148">
        <v>0</v>
      </c>
      <c r="CW55" s="156"/>
      <c r="CX55" s="157">
        <v>0</v>
      </c>
      <c r="CY55" s="124"/>
      <c r="CZ55" s="148">
        <v>0</v>
      </c>
      <c r="DA55" s="78">
        <f>LARGE((H55,AD55,AF55,J55,L55,Z55,AB55,N55,P55,R55,T55,V55,X55,AL55,AN55,AH55,AJ55,AP55,AR55,AT55,AV55,BB55,BD55,BF55,BH55,BJ55,BL55,BN55,AX55,AZ55,BP55,BR55,BT55,BV55,BX55,BZ55,CB55,CD55,CF55,CH55,CJ55,CL55,CN55,CP55,CR55,CT55,CV55,CX55,CZ55),1)+LARGE((H55,AD55:AF55,J55,L55,Z55,AB55,N55,P55,R55,T55,V55,X55,AL55,AN55,AH55,AJ55,AP55,AR55,AT55,AV55,BB55,BD55,BF55,BH55,BJ55,BL55,BN55,AX55,AZ55,BP55,BR55,BT55,BV55,BX55,BZ55,CB55,CD55,CF55,CH55,CJ55,CL55,CN55,CP55,CR55,CT55,CV55,CX55,CZ55),2)+LARGE((H55,AD55,AF55,J55,L55,Z55,AB55,N55,P55,R55,T55,V55,X55,AL55,AN55,AH55,AJ55,AP55,AR55,AT55,AV55,BB55,BD55,BF55,BH55,BJ55,BL55,BN55,AX55,AZ55,BP55,BR55,BT55,BV55,BX55,BZ55,CB55,CJ55,CL55,CD55,CF55,CH55,CP55,CN55,CR55,CT55,CV55,CX55,CZ55),3)+LARGE((H55,AD55,AF55,J55,L55,Z55,AB55,N55,P55,R55,T55,V55,X55,AL55,AN55,AH55,AJ55,AP55,AR55,AT55,AV55,BB55,BD55,BF55,BH55,BJ55,BL55,BN55,AX55,AZ55,BP55,BR55,BT55,BV55,BX55,BZ55,CB55,CD55,CF55,CH55,CJ55,CL55,CN55,CP55,CR55,CT55,CV55,CX55,CZ55),4)+LARGE((H55,AD55,AF55,J55,L55,Z55,AB55,N55,P55,R55,T55,V55,X55,AL55,AN55,AH55,AJ55,AP55,AR55,AT55,AV55,BB55,BD55,BF55,BH55,BJ55,BL55,BN55,AX55,AZ55,BP55,BR55,BT55,BV55,BX55,BZ55,CB55,CD55,CF55,CH55,CN55,CP55,CR55,CT55,CV55,CL55,CJ55,CX55,CZ55),5)</f>
        <v>584.71999999999991</v>
      </c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</row>
    <row r="56" spans="1:209" s="2" customFormat="1" ht="15.75" customHeight="1" thickTop="1" thickBot="1" x14ac:dyDescent="0.3">
      <c r="A56" s="3"/>
      <c r="B56" s="80">
        <v>50</v>
      </c>
      <c r="C56" s="184" t="s">
        <v>217</v>
      </c>
      <c r="D56" s="181" t="s">
        <v>218</v>
      </c>
      <c r="E56" s="182">
        <v>2006</v>
      </c>
      <c r="F56" s="183" t="s">
        <v>81</v>
      </c>
      <c r="G56" s="331"/>
      <c r="H56" s="332"/>
      <c r="I56" s="120"/>
      <c r="J56" s="111"/>
      <c r="K56" s="114"/>
      <c r="L56" s="113"/>
      <c r="M56" s="109"/>
      <c r="N56" s="110"/>
      <c r="O56" s="112"/>
      <c r="P56" s="113"/>
      <c r="Q56" s="156"/>
      <c r="R56" s="241">
        <v>0</v>
      </c>
      <c r="S56" s="124">
        <v>8</v>
      </c>
      <c r="T56" s="314">
        <f>(VLOOKUP(S56,multiple,2,FALSE))*$T$5</f>
        <v>120</v>
      </c>
      <c r="U56" s="109"/>
      <c r="V56" s="110"/>
      <c r="W56" s="112"/>
      <c r="X56" s="113"/>
      <c r="Y56" s="120"/>
      <c r="Z56" s="111"/>
      <c r="AA56" s="114"/>
      <c r="AB56" s="113"/>
      <c r="AC56" s="156"/>
      <c r="AD56" s="241"/>
      <c r="AE56" s="124"/>
      <c r="AF56" s="314"/>
      <c r="AG56" s="120"/>
      <c r="AH56" s="111"/>
      <c r="AI56" s="114"/>
      <c r="AJ56" s="113"/>
      <c r="AK56" s="120"/>
      <c r="AL56" s="111"/>
      <c r="AM56" s="114"/>
      <c r="AN56" s="115"/>
      <c r="AO56" s="118"/>
      <c r="AP56" s="116"/>
      <c r="AQ56" s="114">
        <v>6</v>
      </c>
      <c r="AR56" s="122">
        <f>(VLOOKUP(AQ56,multiple,2,FALSE))*$AR$5</f>
        <v>447.5</v>
      </c>
      <c r="AS56" s="156"/>
      <c r="AT56" s="241"/>
      <c r="AU56" s="124"/>
      <c r="AV56" s="314"/>
      <c r="AW56" s="120"/>
      <c r="AX56" s="111"/>
      <c r="AY56" s="114"/>
      <c r="AZ56" s="115"/>
      <c r="BA56" s="120"/>
      <c r="BB56" s="119"/>
      <c r="BC56" s="114"/>
      <c r="BD56" s="115"/>
      <c r="BE56" s="156"/>
      <c r="BF56" s="241"/>
      <c r="BG56" s="124"/>
      <c r="BH56" s="314"/>
      <c r="BI56" s="68"/>
      <c r="BJ56" s="69"/>
      <c r="BK56" s="120"/>
      <c r="BL56" s="121"/>
      <c r="BM56" s="114"/>
      <c r="BN56" s="115"/>
      <c r="BO56" s="120"/>
      <c r="BP56" s="111"/>
      <c r="BQ56" s="127"/>
      <c r="BR56" s="117"/>
      <c r="BS56" s="120"/>
      <c r="BT56" s="111"/>
      <c r="BU56" s="114"/>
      <c r="BV56" s="115"/>
      <c r="BW56" s="68"/>
      <c r="BX56" s="75"/>
      <c r="BY56" s="120"/>
      <c r="BZ56" s="242"/>
      <c r="CA56" s="114"/>
      <c r="CB56" s="115"/>
      <c r="CC56" s="76"/>
      <c r="CD56" s="71"/>
      <c r="CE56" s="139"/>
      <c r="CF56" s="141"/>
      <c r="CG56" s="124">
        <v>15</v>
      </c>
      <c r="CH56" s="117">
        <v>0</v>
      </c>
      <c r="CI56" s="139"/>
      <c r="CJ56" s="111"/>
      <c r="CK56" s="127"/>
      <c r="CL56" s="145"/>
      <c r="CM56" s="265"/>
      <c r="CN56" s="266"/>
      <c r="CO56" s="139"/>
      <c r="CP56" s="111"/>
      <c r="CQ56" s="127"/>
      <c r="CR56" s="145"/>
      <c r="CS56" s="156"/>
      <c r="CT56" s="157"/>
      <c r="CU56" s="124">
        <v>15</v>
      </c>
      <c r="CV56" s="204">
        <v>0</v>
      </c>
      <c r="CW56" s="156"/>
      <c r="CX56" s="157">
        <v>0</v>
      </c>
      <c r="CY56" s="130"/>
      <c r="CZ56" s="175">
        <v>0</v>
      </c>
      <c r="DA56" s="78">
        <f>LARGE((H56,AD56,AF56,J56,L56,Z56,AB56,N56,P56,R56,T56,V56,X56,AL56,AN56,AH56,AJ56,AP56,AR56,AT56,AV56,BB56,BD56,BF56,BH56,BJ56,BL56,BN56,AX56,AZ56,BP56,BR56,BT56,BV56,BX56,BZ56,CB56,CD56,CF56,CH56,CJ56,CL56,CN56,CP56,CR56,CT56,CV56,CX56,CZ56),1)+LARGE((H56,AD56:AF56,J56,L56,Z56,AB56,N56,P56,R56,T56,V56,X56,AL56,AN56,AH56,AJ56,AP56,AR56,AT56,AV56,BB56,BD56,BF56,BH56,BJ56,BL56,BN56,AX56,AZ56,BP56,BR56,BT56,BV56,BX56,BZ56,CB56,CD56,CF56,CH56,CJ56,CL56,CN56,CP56,CR56,CT56,CV56,CX56,CZ56),2)+LARGE((H56,AD56,AF56,J56,L56,Z56,AB56,N56,P56,R56,T56,V56,X56,AL56,AN56,AH56,AJ56,AP56,AR56,AT56,AV56,BB56,BD56,BF56,BH56,BJ56,BL56,BN56,AX56,AZ56,BP56,BR56,BT56,BV56,BX56,BZ56,CB56,CJ56,CL56,CD56,CF56,CH56,CP56,CN56,CR56,CT56,CV56,CX56,CZ56),3)+LARGE((H56,AD56,AF56,J56,L56,Z56,AB56,N56,P56,R56,T56,V56,X56,AL56,AN56,AH56,AJ56,AP56,AR56,AT56,AV56,BB56,BD56,BF56,BH56,BJ56,BL56,BN56,AX56,AZ56,BP56,BR56,BT56,BV56,BX56,BZ56,CB56,CD56,CF56,CH56,CJ56,CL56,CN56,CP56,CR56,CT56,CV56,CX56,CZ56),4)+LARGE((H56,AD56,AF56,J56,L56,Z56,AB56,N56,P56,R56,T56,V56,X56,AL56,AN56,AH56,AJ56,AP56,AR56,AT56,AV56,BB56,BD56,BF56,BH56,BJ56,BL56,BN56,AX56,AZ56,BP56,BR56,BT56,BV56,BX56,BZ56,CB56,CD56,CF56,CH56,CN56,CP56,CR56,CT56,CV56,CL56,CJ56,CX56,CZ56),5)</f>
        <v>567.5</v>
      </c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</row>
    <row r="57" spans="1:209" s="2" customFormat="1" ht="15.75" customHeight="1" thickTop="1" thickBot="1" x14ac:dyDescent="0.3">
      <c r="A57" s="3"/>
      <c r="B57" s="80">
        <v>51</v>
      </c>
      <c r="C57" s="103" t="s">
        <v>172</v>
      </c>
      <c r="D57" s="106" t="s">
        <v>31</v>
      </c>
      <c r="E57" s="107">
        <v>2004</v>
      </c>
      <c r="F57" s="108" t="s">
        <v>173</v>
      </c>
      <c r="G57" s="331"/>
      <c r="H57" s="332"/>
      <c r="I57" s="120"/>
      <c r="J57" s="111"/>
      <c r="K57" s="114"/>
      <c r="L57" s="113"/>
      <c r="M57" s="109"/>
      <c r="N57" s="110"/>
      <c r="O57" s="112"/>
      <c r="P57" s="113"/>
      <c r="Q57" s="189"/>
      <c r="R57" s="198">
        <v>0</v>
      </c>
      <c r="S57" s="124"/>
      <c r="T57" s="218"/>
      <c r="U57" s="109"/>
      <c r="V57" s="110"/>
      <c r="W57" s="112"/>
      <c r="X57" s="113"/>
      <c r="Y57" s="120"/>
      <c r="Z57" s="111"/>
      <c r="AA57" s="114"/>
      <c r="AB57" s="113"/>
      <c r="AC57" s="189"/>
      <c r="AD57" s="198"/>
      <c r="AE57" s="124"/>
      <c r="AF57" s="218"/>
      <c r="AG57" s="120"/>
      <c r="AH57" s="111"/>
      <c r="AI57" s="114">
        <v>10</v>
      </c>
      <c r="AJ57" s="113">
        <f>(VLOOKUP(AI57,UMM,2,FALSE))*$AJ$5</f>
        <v>129.6</v>
      </c>
      <c r="AK57" s="120"/>
      <c r="AL57" s="111"/>
      <c r="AM57" s="114"/>
      <c r="AN57" s="115"/>
      <c r="AO57" s="118">
        <v>27</v>
      </c>
      <c r="AP57" s="116">
        <f>(VLOOKUP(AO57,multiple,2,FALSE))*$AP$5</f>
        <v>168.39999999999995</v>
      </c>
      <c r="AQ57" s="114"/>
      <c r="AR57" s="122"/>
      <c r="AS57" s="189"/>
      <c r="AT57" s="198"/>
      <c r="AU57" s="124"/>
      <c r="AV57" s="218"/>
      <c r="AW57" s="120"/>
      <c r="AX57" s="111"/>
      <c r="AY57" s="114"/>
      <c r="AZ57" s="115"/>
      <c r="BA57" s="120"/>
      <c r="BB57" s="119"/>
      <c r="BC57" s="114">
        <v>28</v>
      </c>
      <c r="BD57" s="115">
        <f>(VLOOKUP(BC57,multiple,2,FALSE))*$BD$5</f>
        <v>102.95999999999998</v>
      </c>
      <c r="BE57" s="189"/>
      <c r="BF57" s="198"/>
      <c r="BG57" s="124"/>
      <c r="BH57" s="218"/>
      <c r="BI57" s="68">
        <v>67</v>
      </c>
      <c r="BJ57" s="69">
        <v>0</v>
      </c>
      <c r="BK57" s="120"/>
      <c r="BL57" s="121"/>
      <c r="BM57" s="114"/>
      <c r="BN57" s="115"/>
      <c r="BO57" s="120"/>
      <c r="BP57" s="111"/>
      <c r="BQ57" s="127"/>
      <c r="BR57" s="117"/>
      <c r="BS57" s="120"/>
      <c r="BT57" s="111"/>
      <c r="BU57" s="114"/>
      <c r="BV57" s="115"/>
      <c r="BW57" s="68"/>
      <c r="BX57" s="75"/>
      <c r="BY57" s="120"/>
      <c r="BZ57" s="119"/>
      <c r="CA57" s="114"/>
      <c r="CB57" s="115"/>
      <c r="CC57" s="76"/>
      <c r="CD57" s="71"/>
      <c r="CE57" s="139"/>
      <c r="CF57" s="140"/>
      <c r="CG57" s="124"/>
      <c r="CH57" s="117"/>
      <c r="CI57" s="139"/>
      <c r="CJ57" s="111"/>
      <c r="CK57" s="127"/>
      <c r="CL57" s="117"/>
      <c r="CM57" s="265"/>
      <c r="CN57" s="267"/>
      <c r="CO57" s="139"/>
      <c r="CP57" s="111"/>
      <c r="CQ57" s="127"/>
      <c r="CR57" s="117"/>
      <c r="CS57" s="189"/>
      <c r="CT57" s="150">
        <v>0</v>
      </c>
      <c r="CU57" s="124">
        <v>16</v>
      </c>
      <c r="CV57" s="287">
        <f>(VLOOKUP(CU57,multiple,2,FALSE))*$CV$5</f>
        <v>125.99999999999996</v>
      </c>
      <c r="CW57" s="156"/>
      <c r="CX57" s="150">
        <v>0</v>
      </c>
      <c r="CY57" s="124"/>
      <c r="CZ57" s="221">
        <v>0</v>
      </c>
      <c r="DA57" s="78">
        <f>LARGE((H57,AD57,AF57,J57,L57,Z57,AB57,N57,P57,R57,T57,V57,X57,AL57,AN57,AH57,AJ57,AP57,AR57,AT57,AV57,BB57,BD57,BF57,BH57,BJ57,BL57,BN57,AX57,AZ57,BP57,BR57,BT57,BV57,BX57,BZ57,CB57,CD57,CF57,CH57,CJ57,CL57,CN57,CP57,CR57,CT57,CV57,CX57,CZ57),1)+LARGE((H57,AD57:AF57,J57,L57,Z57,AB57,N57,P57,R57,T57,V57,X57,AL57,AN57,AH57,AJ57,AP57,AR57,AT57,AV57,BB57,BD57,BF57,BH57,BJ57,BL57,BN57,AX57,AZ57,BP57,BR57,BT57,BV57,BX57,BZ57,CB57,CD57,CF57,CH57,CJ57,CL57,CN57,CP57,CR57,CT57,CV57,CX57,CZ57),2)+LARGE((H57,AD57,AF57,J57,L57,Z57,AB57,N57,P57,R57,T57,V57,X57,AL57,AN57,AH57,AJ57,AP57,AR57,AT57,AV57,BB57,BD57,BF57,BH57,BJ57,BL57,BN57,AX57,AZ57,BP57,BR57,BT57,BV57,BX57,BZ57,CB57,CJ57,CL57,CD57,CF57,CH57,CP57,CN57,CR57,CT57,CV57,CX57,CZ57),3)+LARGE((H57,AD57,AF57,J57,L57,Z57,AB57,N57,P57,R57,T57,V57,X57,AL57,AN57,AH57,AJ57,AP57,AR57,AT57,AV57,BB57,BD57,BF57,BH57,BJ57,BL57,BN57,AX57,AZ57,BP57,BR57,BT57,BV57,BX57,BZ57,CB57,CD57,CF57,CH57,CJ57,CL57,CN57,CP57,CR57,CT57,CV57,CX57,CZ57),4)+LARGE((H57,AD57,AF57,J57,L57,Z57,AB57,N57,P57,R57,T57,V57,X57,AL57,AN57,AH57,AJ57,AP57,AR57,AT57,AV57,BB57,BD57,BF57,BH57,BJ57,BL57,BN57,AX57,AZ57,BP57,BR57,BT57,BV57,BX57,BZ57,CB57,CD57,CF57,CH57,CN57,CP57,CR57,CT57,CV57,CL57,CJ57,CX57,CZ57),5)</f>
        <v>526.95999999999981</v>
      </c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</row>
    <row r="58" spans="1:209" s="2" customFormat="1" ht="15.75" customHeight="1" thickTop="1" thickBot="1" x14ac:dyDescent="0.3">
      <c r="A58" s="3"/>
      <c r="B58" s="80">
        <v>52</v>
      </c>
      <c r="C58" s="103" t="s">
        <v>182</v>
      </c>
      <c r="D58" s="106" t="s">
        <v>183</v>
      </c>
      <c r="E58" s="107">
        <v>2005</v>
      </c>
      <c r="F58" s="108"/>
      <c r="G58" s="331"/>
      <c r="H58" s="332"/>
      <c r="I58" s="120"/>
      <c r="J58" s="111"/>
      <c r="K58" s="114"/>
      <c r="L58" s="113"/>
      <c r="M58" s="109"/>
      <c r="N58" s="110"/>
      <c r="O58" s="112"/>
      <c r="P58" s="113"/>
      <c r="Q58" s="189"/>
      <c r="R58" s="198"/>
      <c r="S58" s="124"/>
      <c r="T58" s="218"/>
      <c r="U58" s="109"/>
      <c r="V58" s="110"/>
      <c r="W58" s="112"/>
      <c r="X58" s="113"/>
      <c r="Y58" s="120"/>
      <c r="Z58" s="111"/>
      <c r="AA58" s="114"/>
      <c r="AB58" s="113"/>
      <c r="AC58" s="189"/>
      <c r="AD58" s="198"/>
      <c r="AE58" s="124"/>
      <c r="AF58" s="218"/>
      <c r="AG58" s="120"/>
      <c r="AH58" s="111"/>
      <c r="AI58" s="114"/>
      <c r="AJ58" s="113"/>
      <c r="AK58" s="120"/>
      <c r="AL58" s="111"/>
      <c r="AM58" s="114"/>
      <c r="AN58" s="115"/>
      <c r="AO58" s="118"/>
      <c r="AP58" s="116"/>
      <c r="AQ58" s="114">
        <v>14</v>
      </c>
      <c r="AR58" s="122">
        <f>(VLOOKUP(AQ58,multiple,2,FALSE))*$AR$5</f>
        <v>178.99999999999997</v>
      </c>
      <c r="AS58" s="189"/>
      <c r="AT58" s="198"/>
      <c r="AU58" s="124"/>
      <c r="AV58" s="218"/>
      <c r="AW58" s="120"/>
      <c r="AX58" s="111"/>
      <c r="AY58" s="114"/>
      <c r="AZ58" s="115"/>
      <c r="BA58" s="120"/>
      <c r="BB58" s="119"/>
      <c r="BC58" s="114">
        <v>14</v>
      </c>
      <c r="BD58" s="115">
        <f>(VLOOKUP(BC58,multiple,2,FALSE))*$BD$5</f>
        <v>263.99999999999994</v>
      </c>
      <c r="BE58" s="189"/>
      <c r="BF58" s="198"/>
      <c r="BG58" s="124"/>
      <c r="BH58" s="218"/>
      <c r="BI58" s="68"/>
      <c r="BJ58" s="69"/>
      <c r="BK58" s="120"/>
      <c r="BL58" s="121"/>
      <c r="BM58" s="114"/>
      <c r="BN58" s="115"/>
      <c r="BO58" s="120"/>
      <c r="BP58" s="111"/>
      <c r="BQ58" s="127">
        <v>12</v>
      </c>
      <c r="BR58" s="117">
        <v>0</v>
      </c>
      <c r="BS58" s="120"/>
      <c r="BT58" s="111"/>
      <c r="BU58" s="114"/>
      <c r="BV58" s="115"/>
      <c r="BW58" s="68"/>
      <c r="BX58" s="75"/>
      <c r="BY58" s="120"/>
      <c r="BZ58" s="111"/>
      <c r="CA58" s="114"/>
      <c r="CB58" s="115"/>
      <c r="CC58" s="76"/>
      <c r="CD58" s="71"/>
      <c r="CE58" s="139"/>
      <c r="CF58" s="140"/>
      <c r="CG58" s="124"/>
      <c r="CH58" s="117"/>
      <c r="CI58" s="139"/>
      <c r="CJ58" s="111"/>
      <c r="CK58" s="127"/>
      <c r="CL58" s="117"/>
      <c r="CM58" s="265"/>
      <c r="CN58" s="266"/>
      <c r="CO58" s="139"/>
      <c r="CP58" s="111"/>
      <c r="CQ58" s="127"/>
      <c r="CR58" s="117"/>
      <c r="CS58" s="189"/>
      <c r="CT58" s="150">
        <v>0</v>
      </c>
      <c r="CU58" s="124">
        <v>22</v>
      </c>
      <c r="CV58" s="287">
        <f>(VLOOKUP(CU58,multiple,2,FALSE))*$CV$5</f>
        <v>62.999999999999993</v>
      </c>
      <c r="CW58" s="156"/>
      <c r="CX58" s="150">
        <v>0</v>
      </c>
      <c r="CY58" s="172"/>
      <c r="CZ58" s="221">
        <v>0</v>
      </c>
      <c r="DA58" s="78">
        <f>LARGE((H58,AD58,AF58,J58,L58,Z58,AB58,N58,P58,R58,T58,V58,X58,AL58,AN58,AH58,AJ58,AP58,AR58,AT58,AV58,BB58,BD58,BF58,BH58,BJ58,BL58,BN58,AX58,AZ58,BP58,BR58,BT58,BV58,BX58,BZ58,CB58,CD58,CF58,CH58,CJ58,CL58,CN58,CP58,CR58,CT58,CV58,CX58,CZ58),1)+LARGE((H58,AD58:AF58,J58,L58,Z58,AB58,N58,P58,R58,T58,V58,X58,AL58,AN58,AH58,AJ58,AP58,AR58,AT58,AV58,BB58,BD58,BF58,BH58,BJ58,BL58,BN58,AX58,AZ58,BP58,BR58,BT58,BV58,BX58,BZ58,CB58,CD58,CF58,CH58,CJ58,CL58,CN58,CP58,CR58,CT58,CV58,CX58,CZ58),2)+LARGE((H58,AD58,AF58,J58,L58,Z58,AB58,N58,P58,R58,T58,V58,X58,AL58,AN58,AH58,AJ58,AP58,AR58,AT58,AV58,BB58,BD58,BF58,BH58,BJ58,BL58,BN58,AX58,AZ58,BP58,BR58,BT58,BV58,BX58,BZ58,CB58,CJ58,CL58,CD58,CF58,CH58,CP58,CN58,CR58,CT58,CV58,CX58,CZ58),3)+LARGE((H58,AD58,AF58,J58,L58,Z58,AB58,N58,P58,R58,T58,V58,X58,AL58,AN58,AH58,AJ58,AP58,AR58,AT58,AV58,BB58,BD58,BF58,BH58,BJ58,BL58,BN58,AX58,AZ58,BP58,BR58,BT58,BV58,BX58,BZ58,CB58,CD58,CF58,CH58,CJ58,CL58,CN58,CP58,CR58,CT58,CV58,CX58,CZ58),4)+LARGE((H58,AD58,AF58,J58,L58,Z58,AB58,N58,P58,R58,T58,V58,X58,AL58,AN58,AH58,AJ58,AP58,AR58,AT58,AV58,BB58,BD58,BF58,BH58,BJ58,BL58,BN58,AX58,AZ58,BP58,BR58,BT58,BV58,BX58,BZ58,CB58,CD58,CF58,CH58,CN58,CP58,CR58,CT58,CV58,CL58,CJ58,CX58,CZ58),5)</f>
        <v>505.99999999999989</v>
      </c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</row>
    <row r="59" spans="1:209" s="2" customFormat="1" ht="15.75" customHeight="1" thickTop="1" thickBot="1" x14ac:dyDescent="0.3">
      <c r="A59" s="3"/>
      <c r="B59" s="80">
        <v>53</v>
      </c>
      <c r="C59" s="184" t="s">
        <v>236</v>
      </c>
      <c r="D59" s="181" t="s">
        <v>237</v>
      </c>
      <c r="E59" s="182">
        <v>2006</v>
      </c>
      <c r="F59" s="183" t="s">
        <v>37</v>
      </c>
      <c r="G59" s="331"/>
      <c r="H59" s="332"/>
      <c r="I59" s="120"/>
      <c r="J59" s="111"/>
      <c r="K59" s="114"/>
      <c r="L59" s="113"/>
      <c r="M59" s="109"/>
      <c r="N59" s="110"/>
      <c r="O59" s="112"/>
      <c r="P59" s="113"/>
      <c r="Q59" s="189"/>
      <c r="R59" s="169"/>
      <c r="S59" s="124">
        <v>10</v>
      </c>
      <c r="T59" s="197">
        <f>(VLOOKUP(S59,multiple,2,FALSE))*$T$5</f>
        <v>72</v>
      </c>
      <c r="U59" s="109"/>
      <c r="V59" s="110"/>
      <c r="W59" s="112"/>
      <c r="X59" s="113"/>
      <c r="Y59" s="120"/>
      <c r="Z59" s="111"/>
      <c r="AA59" s="114"/>
      <c r="AB59" s="113"/>
      <c r="AC59" s="189"/>
      <c r="AD59" s="169"/>
      <c r="AE59" s="124">
        <v>7</v>
      </c>
      <c r="AF59" s="197">
        <f>(VLOOKUP(AE59,multiple,2,FALSE))*$AF$5</f>
        <v>132.75</v>
      </c>
      <c r="AG59" s="120"/>
      <c r="AH59" s="111"/>
      <c r="AI59" s="114"/>
      <c r="AJ59" s="113"/>
      <c r="AK59" s="120"/>
      <c r="AL59" s="111"/>
      <c r="AM59" s="114"/>
      <c r="AN59" s="115"/>
      <c r="AO59" s="118"/>
      <c r="AP59" s="116"/>
      <c r="AQ59" s="114"/>
      <c r="AR59" s="122"/>
      <c r="AS59" s="189"/>
      <c r="AT59" s="169"/>
      <c r="AU59" s="124">
        <v>8</v>
      </c>
      <c r="AV59" s="197">
        <f>(VLOOKUP(AU59,multiple,2,FALSE))*$AV$5</f>
        <v>218</v>
      </c>
      <c r="AW59" s="120"/>
      <c r="AX59" s="111"/>
      <c r="AY59" s="114"/>
      <c r="AZ59" s="115"/>
      <c r="BA59" s="120"/>
      <c r="BB59" s="121"/>
      <c r="BC59" s="114"/>
      <c r="BD59" s="115"/>
      <c r="BE59" s="189"/>
      <c r="BF59" s="169"/>
      <c r="BG59" s="124">
        <v>11</v>
      </c>
      <c r="BH59" s="197">
        <f>(VLOOKUP(BG59,multiple,2,FALSE))*$BH$5</f>
        <v>70.149999999999991</v>
      </c>
      <c r="BI59" s="68"/>
      <c r="BJ59" s="69"/>
      <c r="BK59" s="120"/>
      <c r="BL59" s="121"/>
      <c r="BM59" s="114"/>
      <c r="BN59" s="115"/>
      <c r="BO59" s="120"/>
      <c r="BP59" s="111"/>
      <c r="BQ59" s="127"/>
      <c r="BR59" s="117"/>
      <c r="BS59" s="120"/>
      <c r="BT59" s="111"/>
      <c r="BU59" s="114"/>
      <c r="BV59" s="115"/>
      <c r="BW59" s="68"/>
      <c r="BX59" s="75"/>
      <c r="BY59" s="120"/>
      <c r="BZ59" s="111"/>
      <c r="CA59" s="114"/>
      <c r="CB59" s="115"/>
      <c r="CC59" s="76"/>
      <c r="CD59" s="71"/>
      <c r="CE59" s="139"/>
      <c r="CF59" s="141"/>
      <c r="CG59" s="124"/>
      <c r="CH59" s="117"/>
      <c r="CI59" s="139"/>
      <c r="CJ59" s="111"/>
      <c r="CK59" s="127"/>
      <c r="CL59" s="117"/>
      <c r="CM59" s="265"/>
      <c r="CN59" s="266"/>
      <c r="CO59" s="139"/>
      <c r="CP59" s="111"/>
      <c r="CQ59" s="127"/>
      <c r="CR59" s="202"/>
      <c r="CS59" s="189"/>
      <c r="CT59" s="157">
        <v>0</v>
      </c>
      <c r="CU59" s="124"/>
      <c r="CV59" s="148">
        <v>0</v>
      </c>
      <c r="CW59" s="156"/>
      <c r="CX59" s="157">
        <v>0</v>
      </c>
      <c r="CY59" s="130"/>
      <c r="CZ59" s="143">
        <v>0</v>
      </c>
      <c r="DA59" s="78">
        <f>LARGE((H59,AD59,AF59,J59,L59,Z59,AB59,N59,P59,R59,T59,V59,X59,AL59,AN59,AH59,AJ59,AP59,AR59,AT59,AV59,BB59,BD59,BF59,BH59,BJ59,BL59,BN59,AX59,AZ59,BP59,BR59,BT59,BV59,BX59,BZ59,CB59,CD59,CF59,CH59,CJ59,CL59,CN59,CP59,CR59,CT59,CV59,CX59,CZ59),1)+LARGE((H59,AD59:AF59,J59,L59,Z59,AB59,N59,P59,R59,T59,V59,X59,AL59,AN59,AH59,AJ59,AP59,AR59,AT59,AV59,BB59,BD59,BF59,BH59,BJ59,BL59,BN59,AX59,AZ59,BP59,BR59,BT59,BV59,BX59,BZ59,CB59,CD59,CF59,CH59,CJ59,CL59,CN59,CP59,CR59,CT59,CV59,CX59,CZ59),2)+LARGE((H59,AD59,AF59,J59,L59,Z59,AB59,N59,P59,R59,T59,V59,X59,AL59,AN59,AH59,AJ59,AP59,AR59,AT59,AV59,BB59,BD59,BF59,BH59,BJ59,BL59,BN59,AX59,AZ59,BP59,BR59,BT59,BV59,BX59,BZ59,CB59,CJ59,CL59,CD59,CF59,CH59,CP59,CN59,CR59,CT59,CV59,CX59,CZ59),3)+LARGE((H59,AD59,AF59,J59,L59,Z59,AB59,N59,P59,R59,T59,V59,X59,AL59,AN59,AH59,AJ59,AP59,AR59,AT59,AV59,BB59,BD59,BF59,BH59,BJ59,BL59,BN59,AX59,AZ59,BP59,BR59,BT59,BV59,BX59,BZ59,CB59,CD59,CF59,CH59,CJ59,CL59,CN59,CP59,CR59,CT59,CV59,CX59,CZ59),4)+LARGE((H59,AD59,AF59,J59,L59,Z59,AB59,N59,P59,R59,T59,V59,X59,AL59,AN59,AH59,AJ59,AP59,AR59,AT59,AV59,BB59,BD59,BF59,BH59,BJ59,BL59,BN59,AX59,AZ59,BP59,BR59,BT59,BV59,BX59,BZ59,CB59,CD59,CF59,CH59,CN59,CP59,CR59,CT59,CV59,CL59,CJ59,CX59,CZ59),5)</f>
        <v>492.9</v>
      </c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</row>
    <row r="60" spans="1:209" s="2" customFormat="1" ht="15.75" customHeight="1" thickTop="1" thickBot="1" x14ac:dyDescent="0.3">
      <c r="A60" s="3"/>
      <c r="B60" s="80">
        <v>54</v>
      </c>
      <c r="C60" s="104" t="s">
        <v>229</v>
      </c>
      <c r="D60" s="100" t="s">
        <v>230</v>
      </c>
      <c r="E60" s="101">
        <v>2003</v>
      </c>
      <c r="F60" s="102" t="s">
        <v>37</v>
      </c>
      <c r="G60" s="331"/>
      <c r="H60" s="332"/>
      <c r="I60" s="120"/>
      <c r="J60" s="111"/>
      <c r="K60" s="114"/>
      <c r="L60" s="113"/>
      <c r="M60" s="109"/>
      <c r="N60" s="110"/>
      <c r="O60" s="112"/>
      <c r="P60" s="113"/>
      <c r="Q60" s="189">
        <v>12</v>
      </c>
      <c r="R60" s="192">
        <f>(VLOOKUP(Q60,multiple,2,FALSE))*$R$5</f>
        <v>36.299999999999997</v>
      </c>
      <c r="S60" s="124"/>
      <c r="T60" s="209"/>
      <c r="U60" s="109"/>
      <c r="V60" s="110"/>
      <c r="W60" s="112"/>
      <c r="X60" s="113"/>
      <c r="Y60" s="120"/>
      <c r="Z60" s="111"/>
      <c r="AA60" s="114"/>
      <c r="AB60" s="113"/>
      <c r="AC60" s="189"/>
      <c r="AD60" s="192"/>
      <c r="AE60" s="124"/>
      <c r="AF60" s="209"/>
      <c r="AG60" s="120"/>
      <c r="AH60" s="111"/>
      <c r="AI60" s="114"/>
      <c r="AJ60" s="113"/>
      <c r="AK60" s="120"/>
      <c r="AL60" s="111"/>
      <c r="AM60" s="114"/>
      <c r="AN60" s="115"/>
      <c r="AO60" s="118"/>
      <c r="AP60" s="116"/>
      <c r="AQ60" s="114"/>
      <c r="AR60" s="122"/>
      <c r="AS60" s="189">
        <v>9</v>
      </c>
      <c r="AT60" s="192">
        <f>(VLOOKUP(AS60,multiple,2,FALSE))*$AT$5</f>
        <v>177.5</v>
      </c>
      <c r="AU60" s="124"/>
      <c r="AV60" s="209"/>
      <c r="AW60" s="120"/>
      <c r="AX60" s="111"/>
      <c r="AY60" s="114"/>
      <c r="AZ60" s="115"/>
      <c r="BA60" s="120"/>
      <c r="BB60" s="121"/>
      <c r="BC60" s="114"/>
      <c r="BD60" s="115"/>
      <c r="BE60" s="189">
        <v>7</v>
      </c>
      <c r="BF60" s="192">
        <f>(VLOOKUP(BE60,multiple,2,FALSE))*$BF$5</f>
        <v>229.5</v>
      </c>
      <c r="BG60" s="124"/>
      <c r="BH60" s="209"/>
      <c r="BI60" s="68"/>
      <c r="BJ60" s="69"/>
      <c r="BK60" s="120"/>
      <c r="BL60" s="121"/>
      <c r="BM60" s="114"/>
      <c r="BN60" s="115"/>
      <c r="BO60" s="120"/>
      <c r="BP60" s="111"/>
      <c r="BQ60" s="127"/>
      <c r="BR60" s="117"/>
      <c r="BS60" s="120"/>
      <c r="BT60" s="111"/>
      <c r="BU60" s="114"/>
      <c r="BV60" s="115"/>
      <c r="BW60" s="68"/>
      <c r="BX60" s="75"/>
      <c r="BY60" s="120"/>
      <c r="BZ60" s="111"/>
      <c r="CA60" s="114"/>
      <c r="CB60" s="115"/>
      <c r="CC60" s="76"/>
      <c r="CD60" s="71"/>
      <c r="CE60" s="139"/>
      <c r="CF60" s="141"/>
      <c r="CG60" s="124"/>
      <c r="CH60" s="117"/>
      <c r="CI60" s="139"/>
      <c r="CJ60" s="111"/>
      <c r="CK60" s="127"/>
      <c r="CL60" s="145"/>
      <c r="CM60" s="265"/>
      <c r="CN60" s="267"/>
      <c r="CO60" s="139"/>
      <c r="CP60" s="111"/>
      <c r="CQ60" s="127"/>
      <c r="CR60" s="145"/>
      <c r="CS60" s="189"/>
      <c r="CT60" s="150"/>
      <c r="CU60" s="124"/>
      <c r="CV60" s="143">
        <v>0</v>
      </c>
      <c r="CW60" s="156"/>
      <c r="CX60" s="150">
        <v>0</v>
      </c>
      <c r="CY60" s="130"/>
      <c r="CZ60" s="143"/>
      <c r="DA60" s="78">
        <f>LARGE((H60,AD60,AF60,J60,L60,Z60,AB60,N60,P60,R60,T60,V60,X60,AL60,AN60,AH60,AJ60,AP60,AR60,AT60,AV60,BB60,BD60,BF60,BH60,BJ60,BL60,BN60,AX60,AZ60,BP60,BR60,BT60,BV60,BX60,BZ60,CB60,CD60,CF60,CH60,CJ60,CL60,CN60,CP60,CR60,CT60,CV60,CX60,CZ60),1)+LARGE((H60,AD60:AF60,J60,L60,Z60,AB60,N60,P60,R60,T60,V60,X60,AL60,AN60,AH60,AJ60,AP60,AR60,AT60,AV60,BB60,BD60,BF60,BH60,BJ60,BL60,BN60,AX60,AZ60,BP60,BR60,BT60,BV60,BX60,BZ60,CB60,CD60,CF60,CH60,CJ60,CL60,CN60,CP60,CR60,CT60,CV60,CX60,CZ60),2)+LARGE((H60,AD60,AF60,J60,L60,Z60,AB60,N60,P60,R60,T60,V60,X60,AL60,AN60,AH60,AJ60,AP60,AR60,AT60,AV60,BB60,BD60,BF60,BH60,BJ60,BL60,BN60,AX60,AZ60,BP60,BR60,BT60,BV60,BX60,BZ60,CB60,CJ60,CL60,CD60,CF60,CH60,CP60,CN60,CR60,CT60,CV60,CX60,CZ60),3)+LARGE((H60,AD60,AF60,J60,L60,Z60,AB60,N60,P60,R60,T60,V60,X60,AL60,AN60,AH60,AJ60,AP60,AR60,AT60,AV60,BB60,BD60,BF60,BH60,BJ60,BL60,BN60,AX60,AZ60,BP60,BR60,BT60,BV60,BX60,BZ60,CB60,CD60,CF60,CH60,CJ60,CL60,CN60,CP60,CR60,CT60,CV60,CX60,CZ60),4)+LARGE((H60,AD60,AF60,J60,L60,Z60,AB60,N60,P60,R60,T60,V60,X60,AL60,AN60,AH60,AJ60,AP60,AR60,AT60,AV60,BB60,BD60,BF60,BH60,BJ60,BL60,BN60,AX60,AZ60,BP60,BR60,BT60,BV60,BX60,BZ60,CB60,CD60,CF60,CH60,CN60,CP60,CR60,CT60,CV60,CL60,CJ60,CX60,CZ60),5)</f>
        <v>443.3</v>
      </c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</row>
    <row r="61" spans="1:209" s="2" customFormat="1" ht="15.75" customHeight="1" thickTop="1" thickBot="1" x14ac:dyDescent="0.3">
      <c r="A61" s="3"/>
      <c r="B61" s="80">
        <v>55</v>
      </c>
      <c r="C61" s="104" t="s">
        <v>82</v>
      </c>
      <c r="D61" s="100" t="s">
        <v>58</v>
      </c>
      <c r="E61" s="101">
        <v>2003</v>
      </c>
      <c r="F61" s="102" t="s">
        <v>52</v>
      </c>
      <c r="G61" s="331"/>
      <c r="H61" s="332"/>
      <c r="I61" s="120"/>
      <c r="J61" s="111"/>
      <c r="K61" s="114"/>
      <c r="L61" s="113"/>
      <c r="M61" s="109"/>
      <c r="N61" s="110"/>
      <c r="O61" s="112"/>
      <c r="P61" s="113"/>
      <c r="Q61" s="189"/>
      <c r="R61" s="192"/>
      <c r="S61" s="124"/>
      <c r="T61" s="209"/>
      <c r="U61" s="109"/>
      <c r="V61" s="110"/>
      <c r="W61" s="112"/>
      <c r="X61" s="113"/>
      <c r="Y61" s="120"/>
      <c r="Z61" s="111"/>
      <c r="AA61" s="114"/>
      <c r="AB61" s="113"/>
      <c r="AC61" s="189">
        <v>8</v>
      </c>
      <c r="AD61" s="192">
        <f>(VLOOKUP(AC61,multiple,2,FALSE))*$AD$5</f>
        <v>74</v>
      </c>
      <c r="AE61" s="124"/>
      <c r="AF61" s="209"/>
      <c r="AG61" s="120"/>
      <c r="AH61" s="111"/>
      <c r="AI61" s="114"/>
      <c r="AJ61" s="113"/>
      <c r="AK61" s="120"/>
      <c r="AL61" s="111"/>
      <c r="AM61" s="114"/>
      <c r="AN61" s="115"/>
      <c r="AO61" s="118">
        <v>21</v>
      </c>
      <c r="AP61" s="116">
        <f>(VLOOKUP(AO61,multiple,2,FALSE))*$AP$5</f>
        <v>193.66</v>
      </c>
      <c r="AQ61" s="114"/>
      <c r="AR61" s="122"/>
      <c r="AS61" s="189">
        <v>11</v>
      </c>
      <c r="AT61" s="192">
        <f>(VLOOKUP(AS61,multiple,2,FALSE))*$AT$5</f>
        <v>163.29999999999998</v>
      </c>
      <c r="AU61" s="124"/>
      <c r="AV61" s="209"/>
      <c r="AW61" s="120"/>
      <c r="AX61" s="111"/>
      <c r="AY61" s="114"/>
      <c r="AZ61" s="115"/>
      <c r="BA61" s="120">
        <v>38</v>
      </c>
      <c r="BB61" s="121">
        <v>0</v>
      </c>
      <c r="BC61" s="114"/>
      <c r="BD61" s="115"/>
      <c r="BE61" s="189"/>
      <c r="BF61" s="226"/>
      <c r="BG61" s="124"/>
      <c r="BH61" s="209"/>
      <c r="BI61" s="68"/>
      <c r="BJ61" s="69"/>
      <c r="BK61" s="120"/>
      <c r="BL61" s="121"/>
      <c r="BM61" s="114"/>
      <c r="BN61" s="115"/>
      <c r="BO61" s="120"/>
      <c r="BP61" s="111"/>
      <c r="BQ61" s="127"/>
      <c r="BR61" s="117"/>
      <c r="BS61" s="120"/>
      <c r="BT61" s="111"/>
      <c r="BU61" s="114"/>
      <c r="BV61" s="115"/>
      <c r="BW61" s="68">
        <v>66</v>
      </c>
      <c r="BX61" s="75">
        <v>0</v>
      </c>
      <c r="BY61" s="120"/>
      <c r="BZ61" s="111"/>
      <c r="CA61" s="114"/>
      <c r="CB61" s="115"/>
      <c r="CC61" s="76"/>
      <c r="CD61" s="71"/>
      <c r="CE61" s="139">
        <v>15</v>
      </c>
      <c r="CF61" s="140">
        <v>0</v>
      </c>
      <c r="CG61" s="124"/>
      <c r="CH61" s="117"/>
      <c r="CI61" s="139"/>
      <c r="CJ61" s="111"/>
      <c r="CK61" s="127"/>
      <c r="CL61" s="117"/>
      <c r="CM61" s="265"/>
      <c r="CN61" s="266"/>
      <c r="CO61" s="139"/>
      <c r="CP61" s="111"/>
      <c r="CQ61" s="127"/>
      <c r="CR61" s="117"/>
      <c r="CS61" s="189"/>
      <c r="CT61" s="150"/>
      <c r="CU61" s="124"/>
      <c r="CV61" s="143"/>
      <c r="CW61" s="156"/>
      <c r="CX61" s="150"/>
      <c r="CY61" s="124"/>
      <c r="CZ61" s="287"/>
      <c r="DA61" s="78">
        <f>LARGE((H61,AD61,AF61,J61,L61,Z61,AB61,N61,P61,R61,T61,V61,X61,AL61,AN61,AH61,AJ61,AP61,AR61,AT61,AV61,BB61,BD61,BF61,BH61,BJ61,BL61,BN61,AX61,AZ61,BP61,BR61,BT61,BV61,BX61,BZ61,CB61,CD61,CF61,CH61,CJ61,CL61,CN61,CP61,CR61,CT61,CV61,CX61,CZ61),1)+LARGE((H61,AD61:AF61,J61,L61,Z61,AB61,N61,P61,R61,T61,V61,X61,AL61,AN61,AH61,AJ61,AP61,AR61,AT61,AV61,BB61,BD61,BF61,BH61,BJ61,BL61,BN61,AX61,AZ61,BP61,BR61,BT61,BV61,BX61,BZ61,CB61,CD61,CF61,CH61,CJ61,CL61,CN61,CP61,CR61,CT61,CV61,CX61,CZ61),2)+LARGE((H61,AD61,AF61,J61,L61,Z61,AB61,N61,P61,R61,T61,V61,X61,AL61,AN61,AH61,AJ61,AP61,AR61,AT61,AV61,BB61,BD61,BF61,BH61,BJ61,BL61,BN61,AX61,AZ61,BP61,BR61,BT61,BV61,BX61,BZ61,CB61,CJ61,CL61,CD61,CF61,CH61,CP61,CN61,CR61,CT61,CV61,CX61,CZ61),3)+LARGE((H61,AD61,AF61,J61,L61,Z61,AB61,N61,P61,R61,T61,V61,X61,AL61,AN61,AH61,AJ61,AP61,AR61,AT61,AV61,BB61,BD61,BF61,BH61,BJ61,BL61,BN61,AX61,AZ61,BP61,BR61,BT61,BV61,BX61,BZ61,CB61,CD61,CF61,CH61,CJ61,CL61,CN61,CP61,CR61,CT61,CV61,CX61,CZ61),4)+LARGE((H61,AD61,AF61,J61,L61,Z61,AB61,N61,P61,R61,T61,V61,X61,AL61,AN61,AH61,AJ61,AP61,AR61,AT61,AV61,BB61,BD61,BF61,BH61,BJ61,BL61,BN61,AX61,AZ61,BP61,BR61,BT61,BV61,BX61,BZ61,CB61,CD61,CF61,CH61,CN61,CP61,CR61,CT61,CV61,CL61,CJ61,CX61,CZ61),5)</f>
        <v>430.96</v>
      </c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</row>
    <row r="62" spans="1:209" s="2" customFormat="1" ht="15.75" customHeight="1" thickTop="1" thickBot="1" x14ac:dyDescent="0.3">
      <c r="A62" s="3"/>
      <c r="B62" s="80">
        <v>56</v>
      </c>
      <c r="C62" s="103" t="s">
        <v>188</v>
      </c>
      <c r="D62" s="106" t="s">
        <v>117</v>
      </c>
      <c r="E62" s="107">
        <v>2005</v>
      </c>
      <c r="F62" s="108"/>
      <c r="G62" s="331"/>
      <c r="H62" s="332"/>
      <c r="I62" s="120"/>
      <c r="J62" s="111"/>
      <c r="K62" s="114"/>
      <c r="L62" s="113"/>
      <c r="M62" s="109"/>
      <c r="N62" s="110"/>
      <c r="O62" s="112"/>
      <c r="P62" s="113"/>
      <c r="Q62" s="189"/>
      <c r="R62" s="212"/>
      <c r="S62" s="124"/>
      <c r="T62" s="218">
        <v>0</v>
      </c>
      <c r="U62" s="109"/>
      <c r="V62" s="110"/>
      <c r="W62" s="112"/>
      <c r="X62" s="113"/>
      <c r="Y62" s="120"/>
      <c r="Z62" s="111"/>
      <c r="AA62" s="114">
        <v>11</v>
      </c>
      <c r="AB62" s="113">
        <f>(VLOOKUP(AA62,multiple,2,FALSE))*$AB$5</f>
        <v>79.349999999999994</v>
      </c>
      <c r="AC62" s="189"/>
      <c r="AD62" s="212"/>
      <c r="AE62" s="124"/>
      <c r="AF62" s="218"/>
      <c r="AG62" s="120"/>
      <c r="AH62" s="111"/>
      <c r="AI62" s="114">
        <v>16</v>
      </c>
      <c r="AJ62" s="113">
        <f>(VLOOKUP(AI62,UMM,2,FALSE))*$AJ$5</f>
        <v>97.19999999999996</v>
      </c>
      <c r="AK62" s="120"/>
      <c r="AL62" s="111"/>
      <c r="AM62" s="114">
        <v>8</v>
      </c>
      <c r="AN62" s="115">
        <f>(VLOOKUP(AM62,multiple,2,FALSE))*$AN$5</f>
        <v>154</v>
      </c>
      <c r="AO62" s="118"/>
      <c r="AP62" s="116"/>
      <c r="AQ62" s="114">
        <v>19</v>
      </c>
      <c r="AR62" s="122">
        <f>(VLOOKUP(AQ62,multiple,2,FALSE))*$AR$5</f>
        <v>85.92</v>
      </c>
      <c r="AS62" s="189"/>
      <c r="AT62" s="212"/>
      <c r="AU62" s="124"/>
      <c r="AV62" s="218"/>
      <c r="AW62" s="120"/>
      <c r="AX62" s="111"/>
      <c r="AY62" s="114"/>
      <c r="AZ62" s="115"/>
      <c r="BA62" s="120"/>
      <c r="BB62" s="121"/>
      <c r="BC62" s="114">
        <v>35</v>
      </c>
      <c r="BD62" s="115">
        <v>0</v>
      </c>
      <c r="BE62" s="189"/>
      <c r="BF62" s="212"/>
      <c r="BG62" s="124"/>
      <c r="BH62" s="206"/>
      <c r="BI62" s="68"/>
      <c r="BJ62" s="69"/>
      <c r="BK62" s="120"/>
      <c r="BL62" s="121"/>
      <c r="BM62" s="114"/>
      <c r="BN62" s="115"/>
      <c r="BO62" s="120"/>
      <c r="BP62" s="111"/>
      <c r="BQ62" s="127"/>
      <c r="BR62" s="117"/>
      <c r="BS62" s="120"/>
      <c r="BT62" s="111"/>
      <c r="BU62" s="114"/>
      <c r="BV62" s="115"/>
      <c r="BW62" s="68"/>
      <c r="BX62" s="75"/>
      <c r="BY62" s="120"/>
      <c r="BZ62" s="111"/>
      <c r="CA62" s="114"/>
      <c r="CB62" s="115"/>
      <c r="CC62" s="76"/>
      <c r="CD62" s="71"/>
      <c r="CE62" s="139"/>
      <c r="CF62" s="140"/>
      <c r="CG62" s="124"/>
      <c r="CH62" s="117"/>
      <c r="CI62" s="139"/>
      <c r="CJ62" s="111"/>
      <c r="CK62" s="127"/>
      <c r="CL62" s="117"/>
      <c r="CM62" s="265"/>
      <c r="CN62" s="267"/>
      <c r="CO62" s="139"/>
      <c r="CP62" s="111"/>
      <c r="CQ62" s="127"/>
      <c r="CR62" s="117"/>
      <c r="CS62" s="189"/>
      <c r="CT62" s="150">
        <v>0</v>
      </c>
      <c r="CU62" s="124"/>
      <c r="CV62" s="148">
        <v>0</v>
      </c>
      <c r="CW62" s="156"/>
      <c r="CX62" s="150">
        <v>0</v>
      </c>
      <c r="CY62" s="172"/>
      <c r="CZ62" s="221">
        <v>0</v>
      </c>
      <c r="DA62" s="78">
        <f>LARGE((H62,AD62,AF62,J62,L62,Z62,AB62,N62,P62,R62,T62,V62,X62,AL62,AN62,AH62,AJ62,AP62,AR62,AT62,AV62,BB62,BD62,BF62,BH62,BJ62,BL62,BN62,AX62,AZ62,BP62,BR62,BT62,BV62,BX62,BZ62,CB62,CD62,CF62,CH62,CJ62,CL62,CN62,CP62,CR62,CT62,CV62,CX62,CZ62),1)+LARGE((H62,AD62:AF62,J62,L62,Z62,AB62,N62,P62,R62,T62,V62,X62,AL62,AN62,AH62,AJ62,AP62,AR62,AT62,AV62,BB62,BD62,BF62,BH62,BJ62,BL62,BN62,AX62,AZ62,BP62,BR62,BT62,BV62,BX62,BZ62,CB62,CD62,CF62,CH62,CJ62,CL62,CN62,CP62,CR62,CT62,CV62,CX62,CZ62),2)+LARGE((H62,AD62,AF62,J62,L62,Z62,AB62,N62,P62,R62,T62,V62,X62,AL62,AN62,AH62,AJ62,AP62,AR62,AT62,AV62,BB62,BD62,BF62,BH62,BJ62,BL62,BN62,AX62,AZ62,BP62,BR62,BT62,BV62,BX62,BZ62,CB62,CJ62,CL62,CD62,CF62,CH62,CP62,CN62,CR62,CT62,CV62,CX62,CZ62),3)+LARGE((H62,AD62,AF62,J62,L62,Z62,AB62,N62,P62,R62,T62,V62,X62,AL62,AN62,AH62,AJ62,AP62,AR62,AT62,AV62,BB62,BD62,BF62,BH62,BJ62,BL62,BN62,AX62,AZ62,BP62,BR62,BT62,BV62,BX62,BZ62,CB62,CD62,CF62,CH62,CJ62,CL62,CN62,CP62,CR62,CT62,CV62,CX62,CZ62),4)+LARGE((H62,AD62,AF62,J62,L62,Z62,AB62,N62,P62,R62,T62,V62,X62,AL62,AN62,AH62,AJ62,AP62,AR62,AT62,AV62,BB62,BD62,BF62,BH62,BJ62,BL62,BN62,AX62,AZ62,BP62,BR62,BT62,BV62,BX62,BZ62,CB62,CD62,CF62,CH62,CN62,CP62,CR62,CT62,CV62,CL62,CJ62,CX62,CZ62),5)</f>
        <v>416.46999999999991</v>
      </c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</row>
    <row r="63" spans="1:209" s="2" customFormat="1" ht="15.75" customHeight="1" thickTop="1" thickBot="1" x14ac:dyDescent="0.3">
      <c r="A63" s="3"/>
      <c r="B63" s="80">
        <v>57</v>
      </c>
      <c r="C63" s="229" t="s">
        <v>102</v>
      </c>
      <c r="D63" s="106" t="s">
        <v>103</v>
      </c>
      <c r="E63" s="107">
        <v>2004</v>
      </c>
      <c r="F63" s="108"/>
      <c r="G63" s="331"/>
      <c r="H63" s="332"/>
      <c r="I63" s="120"/>
      <c r="J63" s="111"/>
      <c r="K63" s="114">
        <v>16</v>
      </c>
      <c r="L63" s="113">
        <v>0</v>
      </c>
      <c r="M63" s="109"/>
      <c r="N63" s="110"/>
      <c r="O63" s="112"/>
      <c r="P63" s="113"/>
      <c r="Q63" s="189"/>
      <c r="R63" s="198"/>
      <c r="S63" s="124"/>
      <c r="T63" s="210"/>
      <c r="U63" s="109"/>
      <c r="V63" s="110"/>
      <c r="W63" s="112"/>
      <c r="X63" s="113"/>
      <c r="Y63" s="120"/>
      <c r="Z63" s="111"/>
      <c r="AA63" s="114"/>
      <c r="AB63" s="113"/>
      <c r="AC63" s="189"/>
      <c r="AD63" s="198"/>
      <c r="AE63" s="124"/>
      <c r="AF63" s="210"/>
      <c r="AG63" s="120"/>
      <c r="AH63" s="111"/>
      <c r="AI63" s="114">
        <v>13</v>
      </c>
      <c r="AJ63" s="113">
        <f>(VLOOKUP(AI63,UMM,2,FALSE))*$AJ$5</f>
        <v>113.39999999999998</v>
      </c>
      <c r="AK63" s="120"/>
      <c r="AL63" s="111"/>
      <c r="AM63" s="114"/>
      <c r="AN63" s="115"/>
      <c r="AO63" s="118">
        <v>40</v>
      </c>
      <c r="AP63" s="116">
        <v>0</v>
      </c>
      <c r="AQ63" s="114"/>
      <c r="AR63" s="122"/>
      <c r="AS63" s="189"/>
      <c r="AT63" s="198"/>
      <c r="AU63" s="124"/>
      <c r="AV63" s="210"/>
      <c r="AW63" s="120"/>
      <c r="AX63" s="111"/>
      <c r="AY63" s="114"/>
      <c r="AZ63" s="115"/>
      <c r="BA63" s="120"/>
      <c r="BB63" s="121"/>
      <c r="BC63" s="114">
        <v>20</v>
      </c>
      <c r="BD63" s="115">
        <f>(VLOOKUP(BC63,multiple,2,FALSE))*$BD$5</f>
        <v>124.08</v>
      </c>
      <c r="BE63" s="189"/>
      <c r="BF63" s="198"/>
      <c r="BG63" s="124"/>
      <c r="BH63" s="210"/>
      <c r="BI63" s="68"/>
      <c r="BJ63" s="69"/>
      <c r="BK63" s="120"/>
      <c r="BL63" s="121"/>
      <c r="BM63" s="114"/>
      <c r="BN63" s="115"/>
      <c r="BO63" s="120"/>
      <c r="BP63" s="111"/>
      <c r="BQ63" s="127"/>
      <c r="BR63" s="117"/>
      <c r="BS63" s="120"/>
      <c r="BT63" s="111"/>
      <c r="BU63" s="114"/>
      <c r="BV63" s="115"/>
      <c r="BW63" s="68"/>
      <c r="BX63" s="75"/>
      <c r="BY63" s="120"/>
      <c r="BZ63" s="111"/>
      <c r="CA63" s="114"/>
      <c r="CB63" s="115"/>
      <c r="CC63" s="76"/>
      <c r="CD63" s="71"/>
      <c r="CE63" s="139"/>
      <c r="CF63" s="140"/>
      <c r="CG63" s="124">
        <v>16</v>
      </c>
      <c r="CH63" s="117">
        <f>(VLOOKUP(CG63,multiple,2,FALSE))*$CH$5</f>
        <v>170.99999999999994</v>
      </c>
      <c r="CI63" s="139"/>
      <c r="CJ63" s="111"/>
      <c r="CK63" s="127"/>
      <c r="CL63" s="117"/>
      <c r="CM63" s="265"/>
      <c r="CN63" s="266"/>
      <c r="CO63" s="139"/>
      <c r="CP63" s="111"/>
      <c r="CQ63" s="127"/>
      <c r="CR63" s="117"/>
      <c r="CS63" s="189"/>
      <c r="CT63" s="150"/>
      <c r="CU63" s="124"/>
      <c r="CV63" s="213">
        <v>0</v>
      </c>
      <c r="CW63" s="156"/>
      <c r="CX63" s="150">
        <v>0</v>
      </c>
      <c r="CY63" s="130"/>
      <c r="CZ63" s="145">
        <v>0</v>
      </c>
      <c r="DA63" s="78">
        <f>LARGE((H63,AD63,AF63,J63,L63,Z63,AB63,N63,P63,R63,T63,V63,X63,AL63,AN63,AH63,AJ63,AP63,AR63,AT63,AV63,BB63,BD63,BF63,BH63,BJ63,BL63,BN63,AX63,AZ63,BP63,BR63,BT63,BV63,BX63,BZ63,CB63,CD63,CF63,CH63,CJ63,CL63,CN63,CP63,CR63,CT63,CV63,CX63,CZ63),1)+LARGE((H63,AD63:AF63,J63,L63,Z63,AB63,N63,P63,R63,T63,V63,X63,AL63,AN63,AH63,AJ63,AP63,AR63,AT63,AV63,BB63,BD63,BF63,BH63,BJ63,BL63,BN63,AX63,AZ63,BP63,BR63,BT63,BV63,BX63,BZ63,CB63,CD63,CF63,CH63,CJ63,CL63,CN63,CP63,CR63,CT63,CV63,CX63,CZ63),2)+LARGE((H63,AD63,AF63,J63,L63,Z63,AB63,N63,P63,R63,T63,V63,X63,AL63,AN63,AH63,AJ63,AP63,AR63,AT63,AV63,BB63,BD63,BF63,BH63,BJ63,BL63,BN63,AX63,AZ63,BP63,BR63,BT63,BV63,BX63,BZ63,CB63,CJ63,CL63,CD63,CF63,CH63,CP63,CN63,CR63,CT63,CV63,CX63,CZ63),3)+LARGE((H63,AD63,AF63,J63,L63,Z63,AB63,N63,P63,R63,T63,V63,X63,AL63,AN63,AH63,AJ63,AP63,AR63,AT63,AV63,BB63,BD63,BF63,BH63,BJ63,BL63,BN63,AX63,AZ63,BP63,BR63,BT63,BV63,BX63,BZ63,CB63,CD63,CF63,CH63,CJ63,CL63,CN63,CP63,CR63,CT63,CV63,CX63,CZ63),4)+LARGE((H63,AD63,AF63,J63,L63,Z63,AB63,N63,P63,R63,T63,V63,X63,AL63,AN63,AH63,AJ63,AP63,AR63,AT63,AV63,BB63,BD63,BF63,BH63,BJ63,BL63,BN63,AX63,AZ63,BP63,BR63,BT63,BV63,BX63,BZ63,CB63,CD63,CF63,CH63,CN63,CP63,CR63,CT63,CV63,CL63,CJ63,CX63,CZ63),5)</f>
        <v>408.4799999999999</v>
      </c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</row>
    <row r="64" spans="1:209" s="2" customFormat="1" ht="15.75" customHeight="1" thickTop="1" thickBot="1" x14ac:dyDescent="0.3">
      <c r="A64" s="3"/>
      <c r="B64" s="80">
        <v>58</v>
      </c>
      <c r="C64" s="104" t="s">
        <v>88</v>
      </c>
      <c r="D64" s="100" t="s">
        <v>89</v>
      </c>
      <c r="E64" s="101">
        <v>2003</v>
      </c>
      <c r="F64" s="102" t="s">
        <v>59</v>
      </c>
      <c r="G64" s="331"/>
      <c r="H64" s="332"/>
      <c r="I64" s="120"/>
      <c r="J64" s="111"/>
      <c r="K64" s="114"/>
      <c r="L64" s="113"/>
      <c r="M64" s="109"/>
      <c r="N64" s="110"/>
      <c r="O64" s="112"/>
      <c r="P64" s="113"/>
      <c r="Q64" s="189"/>
      <c r="R64" s="192"/>
      <c r="S64" s="124"/>
      <c r="T64" s="297"/>
      <c r="U64" s="109"/>
      <c r="V64" s="110"/>
      <c r="W64" s="112"/>
      <c r="X64" s="113"/>
      <c r="Y64" s="120"/>
      <c r="Z64" s="111"/>
      <c r="AA64" s="114"/>
      <c r="AB64" s="113"/>
      <c r="AC64" s="189"/>
      <c r="AD64" s="192"/>
      <c r="AE64" s="124"/>
      <c r="AF64" s="297"/>
      <c r="AG64" s="120"/>
      <c r="AH64" s="111"/>
      <c r="AI64" s="114"/>
      <c r="AJ64" s="113"/>
      <c r="AK64" s="120"/>
      <c r="AL64" s="111"/>
      <c r="AM64" s="114"/>
      <c r="AN64" s="115"/>
      <c r="AO64" s="118">
        <v>16</v>
      </c>
      <c r="AP64" s="116">
        <f>(VLOOKUP(AO64,multiple,2,FALSE))*$AP$5</f>
        <v>378.89999999999986</v>
      </c>
      <c r="AQ64" s="114"/>
      <c r="AR64" s="122"/>
      <c r="AS64" s="189"/>
      <c r="AT64" s="192"/>
      <c r="AU64" s="124"/>
      <c r="AV64" s="297"/>
      <c r="AW64" s="120"/>
      <c r="AX64" s="111"/>
      <c r="AY64" s="114"/>
      <c r="AZ64" s="115"/>
      <c r="BA64" s="120">
        <v>34</v>
      </c>
      <c r="BB64" s="121">
        <v>0</v>
      </c>
      <c r="BC64" s="114"/>
      <c r="BD64" s="115"/>
      <c r="BE64" s="189"/>
      <c r="BF64" s="192"/>
      <c r="BG64" s="124"/>
      <c r="BH64" s="297"/>
      <c r="BI64" s="68"/>
      <c r="BJ64" s="69"/>
      <c r="BK64" s="120"/>
      <c r="BL64" s="121"/>
      <c r="BM64" s="114"/>
      <c r="BN64" s="115"/>
      <c r="BO64" s="120"/>
      <c r="BP64" s="111"/>
      <c r="BQ64" s="127"/>
      <c r="BR64" s="117"/>
      <c r="BS64" s="120"/>
      <c r="BT64" s="111"/>
      <c r="BU64" s="114"/>
      <c r="BV64" s="115"/>
      <c r="BW64" s="68"/>
      <c r="BX64" s="75"/>
      <c r="BY64" s="120"/>
      <c r="BZ64" s="111"/>
      <c r="CA64" s="114"/>
      <c r="CB64" s="115"/>
      <c r="CC64" s="76"/>
      <c r="CD64" s="71"/>
      <c r="CE64" s="139"/>
      <c r="CF64" s="140"/>
      <c r="CG64" s="124"/>
      <c r="CH64" s="117"/>
      <c r="CI64" s="139"/>
      <c r="CJ64" s="111"/>
      <c r="CK64" s="127"/>
      <c r="CL64" s="117"/>
      <c r="CM64" s="265"/>
      <c r="CN64" s="266"/>
      <c r="CO64" s="139"/>
      <c r="CP64" s="111"/>
      <c r="CQ64" s="127"/>
      <c r="CR64" s="117"/>
      <c r="CS64" s="189"/>
      <c r="CT64" s="150"/>
      <c r="CU64" s="124"/>
      <c r="CV64" s="123">
        <v>0</v>
      </c>
      <c r="CW64" s="156"/>
      <c r="CX64" s="150">
        <v>0</v>
      </c>
      <c r="CY64" s="124"/>
      <c r="CZ64" s="175">
        <v>0</v>
      </c>
      <c r="DA64" s="78">
        <f>LARGE((H64,AD64,AF64,J64,L64,Z64,AB64,N64,P64,R64,T64,V64,X64,AL64,AN64,AH64,AJ64,AP64,AR64,AT64,AV64,BB64,BD64,BF64,BH64,BJ64,BL64,BN64,AX64,AZ64,BP64,BR64,BT64,BV64,BX64,BZ64,CB64,CD64,CF64,CH64,CJ64,CL64,CN64,CP64,CR64,CT64,CV64,CX64,CZ64),1)+LARGE((H64,AD64:AF64,J64,L64,Z64,AB64,N64,P64,R64,T64,V64,X64,AL64,AN64,AH64,AJ64,AP64,AR64,AT64,AV64,BB64,BD64,BF64,BH64,BJ64,BL64,BN64,AX64,AZ64,BP64,BR64,BT64,BV64,BX64,BZ64,CB64,CD64,CF64,CH64,CJ64,CL64,CN64,CP64,CR64,CT64,CV64,CX64,CZ64),2)+LARGE((H64,AD64,AF64,J64,L64,Z64,AB64,N64,P64,R64,T64,V64,X64,AL64,AN64,AH64,AJ64,AP64,AR64,AT64,AV64,BB64,BD64,BF64,BH64,BJ64,BL64,BN64,AX64,AZ64,BP64,BR64,BT64,BV64,BX64,BZ64,CB64,CJ64,CL64,CD64,CF64,CH64,CP64,CN64,CR64,CT64,CV64,CX64,CZ64),3)+LARGE((H64,AD64,AF64,J64,L64,Z64,AB64,N64,P64,R64,T64,V64,X64,AL64,AN64,AH64,AJ64,AP64,AR64,AT64,AV64,BB64,BD64,BF64,BH64,BJ64,BL64,BN64,AX64,AZ64,BP64,BR64,BT64,BV64,BX64,BZ64,CB64,CD64,CF64,CH64,CJ64,CL64,CN64,CP64,CR64,CT64,CV64,CX64,CZ64),4)+LARGE((H64,AD64,AF64,J64,L64,Z64,AB64,N64,P64,R64,T64,V64,X64,AL64,AN64,AH64,AJ64,AP64,AR64,AT64,AV64,BB64,BD64,BF64,BH64,BJ64,BL64,BN64,AX64,AZ64,BP64,BR64,BT64,BV64,BX64,BZ64,CB64,CD64,CF64,CH64,CN64,CP64,CR64,CT64,CV64,CL64,CJ64,CX64,CZ64),5)</f>
        <v>378.89999999999986</v>
      </c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</row>
    <row r="65" spans="1:209" s="2" customFormat="1" ht="15.75" customHeight="1" thickTop="1" thickBot="1" x14ac:dyDescent="0.3">
      <c r="A65" s="3"/>
      <c r="B65" s="80">
        <v>59</v>
      </c>
      <c r="C65" s="103" t="s">
        <v>210</v>
      </c>
      <c r="D65" s="106" t="s">
        <v>62</v>
      </c>
      <c r="E65" s="107">
        <v>2005</v>
      </c>
      <c r="F65" s="108" t="s">
        <v>74</v>
      </c>
      <c r="G65" s="331"/>
      <c r="H65" s="332"/>
      <c r="I65" s="120"/>
      <c r="J65" s="111"/>
      <c r="K65" s="114">
        <v>18</v>
      </c>
      <c r="L65" s="113">
        <v>0</v>
      </c>
      <c r="M65" s="109"/>
      <c r="N65" s="110"/>
      <c r="O65" s="112"/>
      <c r="P65" s="113"/>
      <c r="Q65" s="189"/>
      <c r="R65" s="198">
        <v>0</v>
      </c>
      <c r="S65" s="124">
        <v>17</v>
      </c>
      <c r="T65" s="197">
        <f>(VLOOKUP(S65,multiple,2,FALSE))*$T$5</f>
        <v>30</v>
      </c>
      <c r="U65" s="109"/>
      <c r="V65" s="110"/>
      <c r="W65" s="112">
        <v>13</v>
      </c>
      <c r="X65" s="113">
        <f>(VLOOKUP(W65,UMM,2,FALSE))*$X$5</f>
        <v>54.599999999999994</v>
      </c>
      <c r="Y65" s="120"/>
      <c r="Z65" s="111"/>
      <c r="AA65" s="114"/>
      <c r="AB65" s="113"/>
      <c r="AC65" s="189"/>
      <c r="AD65" s="198"/>
      <c r="AE65" s="124">
        <v>21</v>
      </c>
      <c r="AF65" s="197">
        <v>0</v>
      </c>
      <c r="AG65" s="120"/>
      <c r="AH65" s="111"/>
      <c r="AI65" s="114">
        <v>25</v>
      </c>
      <c r="AJ65" s="113">
        <v>0</v>
      </c>
      <c r="AK65" s="120"/>
      <c r="AL65" s="111"/>
      <c r="AM65" s="114"/>
      <c r="AN65" s="115"/>
      <c r="AO65" s="118"/>
      <c r="AP65" s="116"/>
      <c r="AQ65" s="114">
        <v>21</v>
      </c>
      <c r="AR65" s="122">
        <f>(VLOOKUP(AQ65,multiple,2,FALSE))*$AR$5</f>
        <v>82.339999999999989</v>
      </c>
      <c r="AS65" s="189"/>
      <c r="AT65" s="198"/>
      <c r="AU65" s="124">
        <v>18</v>
      </c>
      <c r="AV65" s="197">
        <v>0</v>
      </c>
      <c r="AW65" s="120"/>
      <c r="AX65" s="111"/>
      <c r="AY65" s="114"/>
      <c r="AZ65" s="115"/>
      <c r="BA65" s="120"/>
      <c r="BB65" s="121"/>
      <c r="BC65" s="114">
        <v>59</v>
      </c>
      <c r="BD65" s="115">
        <v>0</v>
      </c>
      <c r="BE65" s="189"/>
      <c r="BF65" s="198"/>
      <c r="BG65" s="124">
        <v>10</v>
      </c>
      <c r="BH65" s="197">
        <f>(VLOOKUP(BG65,multiple,2,FALSE))*$BH$5</f>
        <v>73.2</v>
      </c>
      <c r="BI65" s="68"/>
      <c r="BJ65" s="69"/>
      <c r="BK65" s="120"/>
      <c r="BL65" s="121"/>
      <c r="BM65" s="114"/>
      <c r="BN65" s="115"/>
      <c r="BO65" s="120"/>
      <c r="BP65" s="111"/>
      <c r="BQ65" s="127"/>
      <c r="BR65" s="117"/>
      <c r="BS65" s="120"/>
      <c r="BT65" s="111"/>
      <c r="BU65" s="114"/>
      <c r="BV65" s="115"/>
      <c r="BW65" s="68"/>
      <c r="BX65" s="75"/>
      <c r="BY65" s="120"/>
      <c r="BZ65" s="111"/>
      <c r="CA65" s="114"/>
      <c r="CB65" s="115"/>
      <c r="CC65" s="76"/>
      <c r="CD65" s="71"/>
      <c r="CE65" s="139"/>
      <c r="CF65" s="141"/>
      <c r="CG65" s="124">
        <v>34</v>
      </c>
      <c r="CH65" s="115">
        <v>0</v>
      </c>
      <c r="CI65" s="139"/>
      <c r="CJ65" s="111"/>
      <c r="CK65" s="127"/>
      <c r="CL65" s="145"/>
      <c r="CM65" s="265"/>
      <c r="CN65" s="267"/>
      <c r="CO65" s="139"/>
      <c r="CP65" s="111"/>
      <c r="CQ65" s="127"/>
      <c r="CR65" s="145"/>
      <c r="CS65" s="189"/>
      <c r="CT65" s="150">
        <v>0</v>
      </c>
      <c r="CU65" s="124"/>
      <c r="CV65" s="143"/>
      <c r="CW65" s="156"/>
      <c r="CX65" s="150">
        <v>0</v>
      </c>
      <c r="CY65" s="124">
        <v>16</v>
      </c>
      <c r="CZ65" s="287">
        <f>(VLOOKUP(CY65,multiple,2,FALSE))*$CZ$5</f>
        <v>120.59999999999995</v>
      </c>
      <c r="DA65" s="78">
        <f>LARGE((H65,AD65,AF65,J65,L65,Z65,AB65,N65,P65,R65,T65,V65,X65,AL65,AN65,AH65,AJ65,AP65,AR65,AT65,AV65,BB65,BD65,BF65,BH65,BJ65,BL65,BN65,AX65,AZ65,BP65,BR65,BT65,BV65,BX65,BZ65,CB65,CD65,CF65,CH65,CJ65,CL65,CN65,CP65,CR65,CT65,CV65,CX65,CZ65),1)+LARGE((H65,AD65:AF65,J65,L65,Z65,AB65,N65,P65,R65,T65,V65,X65,AL65,AN65,AH65,AJ65,AP65,AR65,AT65,AV65,BB65,BD65,BF65,BH65,BJ65,BL65,BN65,AX65,AZ65,BP65,BR65,BT65,BV65,BX65,BZ65,CB65,CD65,CF65,CH65,CJ65,CL65,CN65,CP65,CR65,CT65,CV65,CX65,CZ65),2)+LARGE((H65,AD65,AF65,J65,L65,Z65,AB65,N65,P65,R65,T65,V65,X65,AL65,AN65,AH65,AJ65,AP65,AR65,AT65,AV65,BB65,BD65,BF65,BH65,BJ65,BL65,BN65,AX65,AZ65,BP65,BR65,BT65,BV65,BX65,BZ65,CB65,CJ65,CL65,CD65,CF65,CH65,CP65,CN65,CR65,CT65,CV65,CX65,CZ65),3)+LARGE((H65,AD65,AF65,J65,L65,Z65,AB65,N65,P65,R65,T65,V65,X65,AL65,AN65,AH65,AJ65,AP65,AR65,AT65,AV65,BB65,BD65,BF65,BH65,BJ65,BL65,BN65,AX65,AZ65,BP65,BR65,BT65,BV65,BX65,BZ65,CB65,CD65,CF65,CH65,CJ65,CL65,CN65,CP65,CR65,CT65,CV65,CX65,CZ65),4)+LARGE((H65,AD65,AF65,J65,L65,Z65,AB65,N65,P65,R65,T65,V65,X65,AL65,AN65,AH65,AJ65,AP65,AR65,AT65,AV65,BB65,BD65,BF65,BH65,BJ65,BL65,BN65,AX65,AZ65,BP65,BR65,BT65,BV65,BX65,BZ65,CB65,CD65,CF65,CH65,CN65,CP65,CR65,CT65,CV65,CL65,CJ65,CX65,CZ65),5)</f>
        <v>360.7399999999999</v>
      </c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</row>
    <row r="66" spans="1:209" s="2" customFormat="1" ht="15.75" customHeight="1" thickTop="1" thickBot="1" x14ac:dyDescent="0.3">
      <c r="A66" s="3"/>
      <c r="B66" s="80">
        <v>60</v>
      </c>
      <c r="C66" s="184" t="s">
        <v>261</v>
      </c>
      <c r="D66" s="181" t="s">
        <v>28</v>
      </c>
      <c r="E66" s="182">
        <v>2006</v>
      </c>
      <c r="F66" s="183"/>
      <c r="G66" s="331"/>
      <c r="H66" s="332"/>
      <c r="I66" s="120"/>
      <c r="J66" s="111"/>
      <c r="K66" s="114"/>
      <c r="L66" s="113"/>
      <c r="M66" s="109"/>
      <c r="N66" s="110"/>
      <c r="O66" s="112"/>
      <c r="P66" s="113"/>
      <c r="Q66" s="189"/>
      <c r="R66" s="212"/>
      <c r="S66" s="124"/>
      <c r="T66" s="197"/>
      <c r="U66" s="109"/>
      <c r="V66" s="180"/>
      <c r="W66" s="112"/>
      <c r="X66" s="113"/>
      <c r="Y66" s="120"/>
      <c r="Z66" s="111"/>
      <c r="AA66" s="114"/>
      <c r="AB66" s="113"/>
      <c r="AC66" s="189"/>
      <c r="AD66" s="212"/>
      <c r="AE66" s="124"/>
      <c r="AF66" s="197"/>
      <c r="AG66" s="120"/>
      <c r="AH66" s="111"/>
      <c r="AI66" s="114"/>
      <c r="AJ66" s="113"/>
      <c r="AK66" s="120"/>
      <c r="AL66" s="111"/>
      <c r="AM66" s="114"/>
      <c r="AN66" s="115"/>
      <c r="AO66" s="118"/>
      <c r="AP66" s="116"/>
      <c r="AQ66" s="114">
        <v>8</v>
      </c>
      <c r="AR66" s="122">
        <f>(VLOOKUP(AQ66,multiple,2,FALSE))*$AR$5</f>
        <v>358</v>
      </c>
      <c r="AS66" s="189"/>
      <c r="AT66" s="212"/>
      <c r="AU66" s="124"/>
      <c r="AV66" s="197"/>
      <c r="AW66" s="120"/>
      <c r="AX66" s="111"/>
      <c r="AY66" s="114"/>
      <c r="AZ66" s="115"/>
      <c r="BA66" s="120"/>
      <c r="BB66" s="119"/>
      <c r="BC66" s="114"/>
      <c r="BD66" s="115"/>
      <c r="BE66" s="189"/>
      <c r="BF66" s="212"/>
      <c r="BG66" s="124"/>
      <c r="BH66" s="194"/>
      <c r="BI66" s="68"/>
      <c r="BJ66" s="69"/>
      <c r="BK66" s="120"/>
      <c r="BL66" s="121"/>
      <c r="BM66" s="114"/>
      <c r="BN66" s="115"/>
      <c r="BO66" s="120"/>
      <c r="BP66" s="111"/>
      <c r="BQ66" s="127"/>
      <c r="BR66" s="117"/>
      <c r="BS66" s="120"/>
      <c r="BT66" s="111"/>
      <c r="BU66" s="114"/>
      <c r="BV66" s="115"/>
      <c r="BW66" s="68"/>
      <c r="BX66" s="75"/>
      <c r="BY66" s="120"/>
      <c r="BZ66" s="111"/>
      <c r="CA66" s="114"/>
      <c r="CB66" s="115"/>
      <c r="CC66" s="76"/>
      <c r="CD66" s="71"/>
      <c r="CE66" s="139"/>
      <c r="CF66" s="140"/>
      <c r="CG66" s="124"/>
      <c r="CH66" s="117"/>
      <c r="CI66" s="139"/>
      <c r="CJ66" s="111"/>
      <c r="CK66" s="127"/>
      <c r="CL66" s="117"/>
      <c r="CM66" s="265"/>
      <c r="CN66" s="266"/>
      <c r="CO66" s="139"/>
      <c r="CP66" s="111"/>
      <c r="CQ66" s="127"/>
      <c r="CR66" s="117"/>
      <c r="CS66" s="189"/>
      <c r="CT66" s="150">
        <v>0</v>
      </c>
      <c r="CU66" s="124"/>
      <c r="CV66" s="143">
        <v>0</v>
      </c>
      <c r="CW66" s="156"/>
      <c r="CX66" s="150">
        <v>0</v>
      </c>
      <c r="CY66" s="124"/>
      <c r="CZ66" s="143">
        <v>0</v>
      </c>
      <c r="DA66" s="78">
        <f>LARGE((H66,AD66,AF66,J66,L66,Z66,AB66,N66,P66,R66,T66,V66,X66,AL66,AN66,AH66,AJ66,AP66,AR66,AT66,AV66,BB66,BD66,BF66,BH66,BJ66,BL66,BN66,AX66,AZ66,BP66,BR66,BT66,BV66,BX66,BZ66,CB66,CD66,CF66,CH66,CJ66,CL66,CN66,CP66,CR66,CT66,CV66,CX66,CZ66),1)+LARGE((H66,AD66:AF66,J66,L66,Z66,AB66,N66,P66,R66,T66,V66,X66,AL66,AN66,AH66,AJ66,AP66,AR66,AT66,AV66,BB66,BD66,BF66,BH66,BJ66,BL66,BN66,AX66,AZ66,BP66,BR66,BT66,BV66,BX66,BZ66,CB66,CD66,CF66,CH66,CJ66,CL66,CN66,CP66,CR66,CT66,CV66,CX66,CZ66),2)+LARGE((H66,AD66,AF66,J66,L66,Z66,AB66,N66,P66,R66,T66,V66,X66,AL66,AN66,AH66,AJ66,AP66,AR66,AT66,AV66,BB66,BD66,BF66,BH66,BJ66,BL66,BN66,AX66,AZ66,BP66,BR66,BT66,BV66,BX66,BZ66,CB66,CJ66,CL66,CD66,CF66,CH66,CP66,CN66,CR66,CT66,CV66,CX66,CZ66),3)+LARGE((H66,AD66,AF66,J66,L66,Z66,AB66,N66,P66,R66,T66,V66,X66,AL66,AN66,AH66,AJ66,AP66,AR66,AT66,AV66,BB66,BD66,BF66,BH66,BJ66,BL66,BN66,AX66,AZ66,BP66,BR66,BT66,BV66,BX66,BZ66,CB66,CD66,CF66,CH66,CJ66,CL66,CN66,CP66,CR66,CT66,CV66,CX66,CZ66),4)+LARGE((H66,AD66,AF66,J66,L66,Z66,AB66,N66,P66,R66,T66,V66,X66,AL66,AN66,AH66,AJ66,AP66,AR66,AT66,AV66,BB66,BD66,BF66,BH66,BJ66,BL66,BN66,AX66,AZ66,BP66,BR66,BT66,BV66,BX66,BZ66,CB66,CD66,CF66,CH66,CN66,CP66,CR66,CT66,CV66,CL66,CJ66,CX66,CZ66),5)</f>
        <v>358</v>
      </c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</row>
    <row r="67" spans="1:209" s="2" customFormat="1" ht="15.75" customHeight="1" thickTop="1" thickBot="1" x14ac:dyDescent="0.3">
      <c r="A67" s="3"/>
      <c r="B67" s="80">
        <v>61</v>
      </c>
      <c r="C67" s="103" t="s">
        <v>195</v>
      </c>
      <c r="D67" s="106" t="s">
        <v>49</v>
      </c>
      <c r="E67" s="107">
        <v>2005</v>
      </c>
      <c r="F67" s="108" t="s">
        <v>42</v>
      </c>
      <c r="G67" s="331"/>
      <c r="H67" s="332"/>
      <c r="I67" s="120"/>
      <c r="J67" s="111"/>
      <c r="K67" s="114"/>
      <c r="L67" s="113"/>
      <c r="M67" s="109"/>
      <c r="N67" s="110"/>
      <c r="O67" s="112"/>
      <c r="P67" s="113"/>
      <c r="Q67" s="189"/>
      <c r="R67" s="212"/>
      <c r="S67" s="124"/>
      <c r="T67" s="209"/>
      <c r="U67" s="109"/>
      <c r="V67" s="180"/>
      <c r="W67" s="112"/>
      <c r="X67" s="113"/>
      <c r="Y67" s="120"/>
      <c r="Z67" s="111"/>
      <c r="AA67" s="114"/>
      <c r="AB67" s="113"/>
      <c r="AC67" s="189"/>
      <c r="AD67" s="212"/>
      <c r="AE67" s="124"/>
      <c r="AF67" s="209"/>
      <c r="AG67" s="120"/>
      <c r="AH67" s="111"/>
      <c r="AI67" s="114"/>
      <c r="AJ67" s="113"/>
      <c r="AK67" s="120"/>
      <c r="AL67" s="111"/>
      <c r="AM67" s="114">
        <v>13</v>
      </c>
      <c r="AN67" s="115">
        <v>0</v>
      </c>
      <c r="AO67" s="118"/>
      <c r="AP67" s="116"/>
      <c r="AQ67" s="114">
        <v>66</v>
      </c>
      <c r="AR67" s="122">
        <v>0</v>
      </c>
      <c r="AS67" s="189"/>
      <c r="AT67" s="212"/>
      <c r="AU67" s="124"/>
      <c r="AV67" s="209"/>
      <c r="AW67" s="120"/>
      <c r="AX67" s="111"/>
      <c r="AY67" s="114">
        <v>5</v>
      </c>
      <c r="AZ67" s="115">
        <f>(VLOOKUP(AY67,UMM,2,FALSE))*$AJ$5</f>
        <v>297</v>
      </c>
      <c r="BA67" s="120"/>
      <c r="BB67" s="119"/>
      <c r="BC67" s="114">
        <v>46</v>
      </c>
      <c r="BD67" s="115">
        <v>0</v>
      </c>
      <c r="BE67" s="189"/>
      <c r="BF67" s="212"/>
      <c r="BG67" s="124"/>
      <c r="BH67" s="206"/>
      <c r="BI67" s="68"/>
      <c r="BJ67" s="69"/>
      <c r="BK67" s="120"/>
      <c r="BL67" s="121"/>
      <c r="BM67" s="114"/>
      <c r="BN67" s="115"/>
      <c r="BO67" s="120"/>
      <c r="BP67" s="111"/>
      <c r="BQ67" s="127"/>
      <c r="BR67" s="117"/>
      <c r="BS67" s="120"/>
      <c r="BT67" s="111"/>
      <c r="BU67" s="114"/>
      <c r="BV67" s="115"/>
      <c r="BW67" s="68"/>
      <c r="BX67" s="75"/>
      <c r="BY67" s="120"/>
      <c r="BZ67" s="111"/>
      <c r="CA67" s="114"/>
      <c r="CB67" s="115"/>
      <c r="CC67" s="76"/>
      <c r="CD67" s="71"/>
      <c r="CE67" s="139"/>
      <c r="CF67" s="140"/>
      <c r="CG67" s="124"/>
      <c r="CH67" s="117"/>
      <c r="CI67" s="139"/>
      <c r="CJ67" s="111"/>
      <c r="CK67" s="127">
        <v>6</v>
      </c>
      <c r="CL67" s="117">
        <f>(VLOOKUP(CK67,multiple,2,FALSE))*$CL$5</f>
        <v>47.5</v>
      </c>
      <c r="CM67" s="265"/>
      <c r="CN67" s="266"/>
      <c r="CO67" s="139"/>
      <c r="CP67" s="111"/>
      <c r="CQ67" s="127"/>
      <c r="CR67" s="117"/>
      <c r="CS67" s="189"/>
      <c r="CT67" s="150"/>
      <c r="CU67" s="124"/>
      <c r="CV67" s="143">
        <v>0</v>
      </c>
      <c r="CW67" s="156"/>
      <c r="CX67" s="150">
        <v>0</v>
      </c>
      <c r="CY67" s="124"/>
      <c r="CZ67" s="143">
        <v>0</v>
      </c>
      <c r="DA67" s="78">
        <f>LARGE((H67,AD67,AF67,J67,L67,Z67,AB67,N67,P67,R67,T67,V67,X67,AL67,AN67,AH67,AJ67,AP67,AR67,AT67,AV67,BB67,BD67,BF67,BH67,BJ67,BL67,BN67,AX67,AZ67,BP67,BR67,BT67,BV67,BX67,BZ67,CB67,CD67,CF67,CH67,CJ67,CL67,CN67,CP67,CR67,CT67,CV67,CX67,CZ67),1)+LARGE((H67,AD67:AF67,J67,L67,Z67,AB67,N67,P67,R67,T67,V67,X67,AL67,AN67,AH67,AJ67,AP67,AR67,AT67,AV67,BB67,BD67,BF67,BH67,BJ67,BL67,BN67,AX67,AZ67,BP67,BR67,BT67,BV67,BX67,BZ67,CB67,CD67,CF67,CH67,CJ67,CL67,CN67,CP67,CR67,CT67,CV67,CX67,CZ67),2)+LARGE((H67,AD67,AF67,J67,L67,Z67,AB67,N67,P67,R67,T67,V67,X67,AL67,AN67,AH67,AJ67,AP67,AR67,AT67,AV67,BB67,BD67,BF67,BH67,BJ67,BL67,BN67,AX67,AZ67,BP67,BR67,BT67,BV67,BX67,BZ67,CB67,CJ67,CL67,CD67,CF67,CH67,CP67,CN67,CR67,CT67,CV67,CX67,CZ67),3)+LARGE((H67,AD67,AF67,J67,L67,Z67,AB67,N67,P67,R67,T67,V67,X67,AL67,AN67,AH67,AJ67,AP67,AR67,AT67,AV67,BB67,BD67,BF67,BH67,BJ67,BL67,BN67,AX67,AZ67,BP67,BR67,BT67,BV67,BX67,BZ67,CB67,CD67,CF67,CH67,CJ67,CL67,CN67,CP67,CR67,CT67,CV67,CX67,CZ67),4)+LARGE((H67,AD67,AF67,J67,L67,Z67,AB67,N67,P67,R67,T67,V67,X67,AL67,AN67,AH67,AJ67,AP67,AR67,AT67,AV67,BB67,BD67,BF67,BH67,BJ67,BL67,BN67,AX67,AZ67,BP67,BR67,BT67,BV67,BX67,BZ67,CB67,CD67,CF67,CH67,CN67,CP67,CR67,CT67,CV67,CL67,CJ67,CX67,CZ67),5)</f>
        <v>344.5</v>
      </c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</row>
    <row r="68" spans="1:209" s="2" customFormat="1" ht="15.75" customHeight="1" thickTop="1" thickBot="1" x14ac:dyDescent="0.3">
      <c r="A68" s="3"/>
      <c r="B68" s="80">
        <v>62</v>
      </c>
      <c r="C68" s="103" t="s">
        <v>222</v>
      </c>
      <c r="D68" s="106" t="s">
        <v>41</v>
      </c>
      <c r="E68" s="107">
        <v>2005</v>
      </c>
      <c r="F68" s="108" t="s">
        <v>127</v>
      </c>
      <c r="G68" s="331"/>
      <c r="H68" s="332"/>
      <c r="I68" s="120"/>
      <c r="J68" s="111"/>
      <c r="K68" s="114"/>
      <c r="L68" s="113"/>
      <c r="M68" s="109"/>
      <c r="N68" s="110"/>
      <c r="O68" s="112"/>
      <c r="P68" s="113"/>
      <c r="Q68" s="189"/>
      <c r="R68" s="198"/>
      <c r="S68" s="124">
        <v>24</v>
      </c>
      <c r="T68" s="197">
        <v>0</v>
      </c>
      <c r="U68" s="109"/>
      <c r="V68" s="110"/>
      <c r="W68" s="112"/>
      <c r="X68" s="113"/>
      <c r="Y68" s="120"/>
      <c r="Z68" s="111"/>
      <c r="AA68" s="114"/>
      <c r="AB68" s="113"/>
      <c r="AC68" s="189"/>
      <c r="AD68" s="198"/>
      <c r="AE68" s="124"/>
      <c r="AF68" s="197"/>
      <c r="AG68" s="120"/>
      <c r="AH68" s="111"/>
      <c r="AI68" s="114">
        <v>17</v>
      </c>
      <c r="AJ68" s="113">
        <f>(VLOOKUP(AI68,UMM,2,FALSE))*$AJ$5</f>
        <v>54</v>
      </c>
      <c r="AK68" s="120"/>
      <c r="AL68" s="111"/>
      <c r="AM68" s="114"/>
      <c r="AN68" s="115"/>
      <c r="AO68" s="118"/>
      <c r="AP68" s="116"/>
      <c r="AQ68" s="114"/>
      <c r="AR68" s="122"/>
      <c r="AS68" s="189"/>
      <c r="AT68" s="198"/>
      <c r="AU68" s="124">
        <v>9</v>
      </c>
      <c r="AV68" s="194">
        <f>(VLOOKUP(AU68,multiple,2,FALSE))*$AV$5</f>
        <v>136.25</v>
      </c>
      <c r="AW68" s="120"/>
      <c r="AX68" s="111"/>
      <c r="AY68" s="114"/>
      <c r="AZ68" s="115"/>
      <c r="BA68" s="120"/>
      <c r="BB68" s="119"/>
      <c r="BC68" s="114">
        <v>41</v>
      </c>
      <c r="BD68" s="115">
        <v>0</v>
      </c>
      <c r="BE68" s="189"/>
      <c r="BF68" s="198"/>
      <c r="BG68" s="124">
        <v>9</v>
      </c>
      <c r="BH68" s="194">
        <f>(VLOOKUP(BG68,multiple,2,FALSE))*$BH$5</f>
        <v>76.25</v>
      </c>
      <c r="BI68" s="68"/>
      <c r="BJ68" s="69"/>
      <c r="BK68" s="120"/>
      <c r="BL68" s="121"/>
      <c r="BM68" s="114"/>
      <c r="BN68" s="115"/>
      <c r="BO68" s="120"/>
      <c r="BP68" s="111"/>
      <c r="BQ68" s="127">
        <v>18</v>
      </c>
      <c r="BR68" s="117">
        <v>0</v>
      </c>
      <c r="BS68" s="120"/>
      <c r="BT68" s="111"/>
      <c r="BU68" s="114"/>
      <c r="BV68" s="115"/>
      <c r="BW68" s="68"/>
      <c r="BX68" s="75"/>
      <c r="BY68" s="120"/>
      <c r="BZ68" s="111"/>
      <c r="CA68" s="114"/>
      <c r="CB68" s="115"/>
      <c r="CC68" s="76"/>
      <c r="CD68" s="71"/>
      <c r="CE68" s="139"/>
      <c r="CF68" s="141"/>
      <c r="CG68" s="124"/>
      <c r="CH68" s="117"/>
      <c r="CI68" s="139"/>
      <c r="CJ68" s="111"/>
      <c r="CK68" s="127"/>
      <c r="CL68" s="145"/>
      <c r="CM68" s="265"/>
      <c r="CN68" s="266"/>
      <c r="CO68" s="139"/>
      <c r="CP68" s="111"/>
      <c r="CQ68" s="127"/>
      <c r="CR68" s="145"/>
      <c r="CS68" s="189"/>
      <c r="CT68" s="150">
        <v>0</v>
      </c>
      <c r="CU68" s="124"/>
      <c r="CV68" s="143"/>
      <c r="CW68" s="156"/>
      <c r="CX68" s="150">
        <v>0</v>
      </c>
      <c r="CY68" s="124">
        <v>18</v>
      </c>
      <c r="CZ68" s="117">
        <f>(VLOOKUP(CY68,multiple,2,FALSE))*$CZ$5</f>
        <v>65.66</v>
      </c>
      <c r="DA68" s="78">
        <f>LARGE((H68,AD68,AF68,J68,L68,Z68,AB68,N68,P68,R68,T68,V68,X68,AL68,AN68,AH68,AJ68,AP68,AR68,AT68,AV68,BB68,BD68,BF68,BH68,BJ68,BL68,BN68,AX68,AZ68,BP68,BR68,BT68,BV68,BX68,BZ68,CB68,CD68,CF68,CH68,CJ68,CL68,CN68,CP68,CR68,CT68,CV68,CX68,CZ68),1)+LARGE((H68,AD68:AF68,J68,L68,Z68,AB68,N68,P68,R68,T68,V68,X68,AL68,AN68,AH68,AJ68,AP68,AR68,AT68,AV68,BB68,BD68,BF68,BH68,BJ68,BL68,BN68,AX68,AZ68,BP68,BR68,BT68,BV68,BX68,BZ68,CB68,CD68,CF68,CH68,CJ68,CL68,CN68,CP68,CR68,CT68,CV68,CX68,CZ68),2)+LARGE((H68,AD68,AF68,J68,L68,Z68,AB68,N68,P68,R68,T68,V68,X68,AL68,AN68,AH68,AJ68,AP68,AR68,AT68,AV68,BB68,BD68,BF68,BH68,BJ68,BL68,BN68,AX68,AZ68,BP68,BR68,BT68,BV68,BX68,BZ68,CB68,CJ68,CL68,CD68,CF68,CH68,CP68,CN68,CR68,CT68,CV68,CX68,CZ68),3)+LARGE((H68,AD68,AF68,J68,L68,Z68,AB68,N68,P68,R68,T68,V68,X68,AL68,AN68,AH68,AJ68,AP68,AR68,AT68,AV68,BB68,BD68,BF68,BH68,BJ68,BL68,BN68,AX68,AZ68,BP68,BR68,BT68,BV68,BX68,BZ68,CB68,CD68,CF68,CH68,CJ68,CL68,CN68,CP68,CR68,CT68,CV68,CX68,CZ68),4)+LARGE((H68,AD68,AF68,J68,L68,Z68,AB68,N68,P68,R68,T68,V68,X68,AL68,AN68,AH68,AJ68,AP68,AR68,AT68,AV68,BB68,BD68,BF68,BH68,BJ68,BL68,BN68,AX68,AZ68,BP68,BR68,BT68,BV68,BX68,BZ68,CB68,CD68,CF68,CH68,CN68,CP68,CR68,CT68,CV68,CL68,CJ68,CX68,CZ68),5)</f>
        <v>332.15999999999997</v>
      </c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</row>
    <row r="69" spans="1:209" s="2" customFormat="1" ht="15.75" customHeight="1" thickTop="1" thickBot="1" x14ac:dyDescent="0.3">
      <c r="A69" s="3"/>
      <c r="B69" s="80">
        <v>63</v>
      </c>
      <c r="C69" s="103" t="s">
        <v>207</v>
      </c>
      <c r="D69" s="106" t="s">
        <v>112</v>
      </c>
      <c r="E69" s="107">
        <v>2004</v>
      </c>
      <c r="F69" s="108" t="s">
        <v>74</v>
      </c>
      <c r="G69" s="331"/>
      <c r="H69" s="332"/>
      <c r="I69" s="120"/>
      <c r="J69" s="111"/>
      <c r="K69" s="114"/>
      <c r="L69" s="113"/>
      <c r="M69" s="109"/>
      <c r="N69" s="110"/>
      <c r="O69" s="112"/>
      <c r="P69" s="113"/>
      <c r="Q69" s="189"/>
      <c r="R69" s="198"/>
      <c r="S69" s="124"/>
      <c r="T69" s="205"/>
      <c r="U69" s="109"/>
      <c r="V69" s="110"/>
      <c r="W69" s="112"/>
      <c r="X69" s="113"/>
      <c r="Y69" s="120"/>
      <c r="Z69" s="111"/>
      <c r="AA69" s="114"/>
      <c r="AB69" s="113"/>
      <c r="AC69" s="189"/>
      <c r="AD69" s="198"/>
      <c r="AE69" s="124"/>
      <c r="AF69" s="205"/>
      <c r="AG69" s="120"/>
      <c r="AH69" s="111"/>
      <c r="AI69" s="114"/>
      <c r="AJ69" s="113"/>
      <c r="AK69" s="120"/>
      <c r="AL69" s="111"/>
      <c r="AM69" s="114"/>
      <c r="AN69" s="115"/>
      <c r="AO69" s="118"/>
      <c r="AP69" s="116"/>
      <c r="AQ69" s="114"/>
      <c r="AR69" s="122"/>
      <c r="AS69" s="189"/>
      <c r="AT69" s="198"/>
      <c r="AU69" s="124"/>
      <c r="AV69" s="205"/>
      <c r="AW69" s="120"/>
      <c r="AX69" s="111"/>
      <c r="AY69" s="114"/>
      <c r="AZ69" s="115"/>
      <c r="BA69" s="120"/>
      <c r="BB69" s="119"/>
      <c r="BC69" s="114">
        <v>10</v>
      </c>
      <c r="BD69" s="115">
        <f>(VLOOKUP(BC69,multiple,2,FALSE))*$BD$5</f>
        <v>316.8</v>
      </c>
      <c r="BE69" s="189"/>
      <c r="BF69" s="198"/>
      <c r="BG69" s="124"/>
      <c r="BH69" s="205"/>
      <c r="BI69" s="68"/>
      <c r="BJ69" s="69"/>
      <c r="BK69" s="120"/>
      <c r="BL69" s="121"/>
      <c r="BM69" s="114"/>
      <c r="BN69" s="115"/>
      <c r="BO69" s="120"/>
      <c r="BP69" s="111"/>
      <c r="BQ69" s="127"/>
      <c r="BR69" s="117"/>
      <c r="BS69" s="120"/>
      <c r="BT69" s="111"/>
      <c r="BU69" s="114"/>
      <c r="BV69" s="115"/>
      <c r="BW69" s="68"/>
      <c r="BX69" s="75"/>
      <c r="BY69" s="120"/>
      <c r="BZ69" s="111"/>
      <c r="CA69" s="114"/>
      <c r="CB69" s="115"/>
      <c r="CC69" s="76"/>
      <c r="CD69" s="71"/>
      <c r="CE69" s="139"/>
      <c r="CF69" s="141"/>
      <c r="CG69" s="124"/>
      <c r="CH69" s="117"/>
      <c r="CI69" s="139"/>
      <c r="CJ69" s="111"/>
      <c r="CK69" s="127"/>
      <c r="CL69" s="145"/>
      <c r="CM69" s="265"/>
      <c r="CN69" s="266"/>
      <c r="CO69" s="139"/>
      <c r="CP69" s="111"/>
      <c r="CQ69" s="127"/>
      <c r="CR69" s="145"/>
      <c r="CS69" s="189"/>
      <c r="CT69" s="150">
        <v>0</v>
      </c>
      <c r="CU69" s="124"/>
      <c r="CV69" s="123">
        <v>0</v>
      </c>
      <c r="CW69" s="156"/>
      <c r="CX69" s="150">
        <v>0</v>
      </c>
      <c r="CY69" s="130"/>
      <c r="CZ69" s="123">
        <v>0</v>
      </c>
      <c r="DA69" s="78">
        <f>LARGE((H69,AD69,AF69,J69,L69,Z69,AB69,N69,P69,R69,T69,V69,X69,AL69,AN69,AH69,AJ69,AP69,AR69,AT69,AV69,BB69,BD69,BF69,BH69,BJ69,BL69,BN69,AX69,AZ69,BP69,BR69,BT69,BV69,BX69,BZ69,CB69,CD69,CF69,CH69,CJ69,CL69,CN69,CP69,CR69,CT69,CV69,CX69,CZ69),1)+LARGE((H69,AD69:AF69,J69,L69,Z69,AB69,N69,P69,R69,T69,V69,X69,AL69,AN69,AH69,AJ69,AP69,AR69,AT69,AV69,BB69,BD69,BF69,BH69,BJ69,BL69,BN69,AX69,AZ69,BP69,BR69,BT69,BV69,BX69,BZ69,CB69,CD69,CF69,CH69,CJ69,CL69,CN69,CP69,CR69,CT69,CV69,CX69,CZ69),2)+LARGE((H69,AD69,AF69,J69,L69,Z69,AB69,N69,P69,R69,T69,V69,X69,AL69,AN69,AH69,AJ69,AP69,AR69,AT69,AV69,BB69,BD69,BF69,BH69,BJ69,BL69,BN69,AX69,AZ69,BP69,BR69,BT69,BV69,BX69,BZ69,CB69,CJ69,CL69,CD69,CF69,CH69,CP69,CN69,CR69,CT69,CV69,CX69,CZ69),3)+LARGE((H69,AD69,AF69,J69,L69,Z69,AB69,N69,P69,R69,T69,V69,X69,AL69,AN69,AH69,AJ69,AP69,AR69,AT69,AV69,BB69,BD69,BF69,BH69,BJ69,BL69,BN69,AX69,AZ69,BP69,BR69,BT69,BV69,BX69,BZ69,CB69,CD69,CF69,CH69,CJ69,CL69,CN69,CP69,CR69,CT69,CV69,CX69,CZ69),4)+LARGE((H69,AD69,AF69,J69,L69,Z69,AB69,N69,P69,R69,T69,V69,X69,AL69,AN69,AH69,AJ69,AP69,AR69,AT69,AV69,BB69,BD69,BF69,BH69,BJ69,BL69,BN69,AX69,AZ69,BP69,BR69,BT69,BV69,BX69,BZ69,CB69,CD69,CF69,CH69,CN69,CP69,CR69,CT69,CV69,CL69,CJ69,CX69,CZ69),5)</f>
        <v>316.8</v>
      </c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</row>
    <row r="70" spans="1:209" s="2" customFormat="1" ht="15.75" customHeight="1" thickTop="1" thickBot="1" x14ac:dyDescent="0.3">
      <c r="A70" s="3"/>
      <c r="B70" s="80">
        <v>64</v>
      </c>
      <c r="C70" s="104" t="s">
        <v>104</v>
      </c>
      <c r="D70" s="100" t="s">
        <v>86</v>
      </c>
      <c r="E70" s="101">
        <v>2003</v>
      </c>
      <c r="F70" s="102" t="s">
        <v>30</v>
      </c>
      <c r="G70" s="331"/>
      <c r="H70" s="332"/>
      <c r="I70" s="120"/>
      <c r="J70" s="111"/>
      <c r="K70" s="114"/>
      <c r="L70" s="113"/>
      <c r="M70" s="109"/>
      <c r="N70" s="110"/>
      <c r="O70" s="112"/>
      <c r="P70" s="113"/>
      <c r="Q70" s="189"/>
      <c r="R70" s="192"/>
      <c r="S70" s="124"/>
      <c r="T70" s="209"/>
      <c r="U70" s="109"/>
      <c r="V70" s="110"/>
      <c r="W70" s="112"/>
      <c r="X70" s="113"/>
      <c r="Y70" s="120"/>
      <c r="Z70" s="111"/>
      <c r="AA70" s="114"/>
      <c r="AB70" s="113"/>
      <c r="AC70" s="189">
        <v>6</v>
      </c>
      <c r="AD70" s="192">
        <f>(VLOOKUP(AC70,multiple,2,FALSE))*$AD$5</f>
        <v>92.5</v>
      </c>
      <c r="AE70" s="124"/>
      <c r="AF70" s="206"/>
      <c r="AG70" s="120"/>
      <c r="AH70" s="111"/>
      <c r="AI70" s="114"/>
      <c r="AJ70" s="113"/>
      <c r="AK70" s="120"/>
      <c r="AL70" s="111"/>
      <c r="AM70" s="114"/>
      <c r="AN70" s="115"/>
      <c r="AO70" s="118"/>
      <c r="AP70" s="116"/>
      <c r="AQ70" s="114"/>
      <c r="AR70" s="122"/>
      <c r="AS70" s="189"/>
      <c r="AT70" s="192"/>
      <c r="AU70" s="124"/>
      <c r="AV70" s="206"/>
      <c r="AW70" s="120"/>
      <c r="AX70" s="111"/>
      <c r="AY70" s="114"/>
      <c r="AZ70" s="115"/>
      <c r="BA70" s="120">
        <v>23</v>
      </c>
      <c r="BB70" s="119">
        <f>(VLOOKUP(BA70,multiple,2,FALSE))*$BB$5</f>
        <v>219.55999999999997</v>
      </c>
      <c r="BC70" s="114"/>
      <c r="BD70" s="115"/>
      <c r="BE70" s="189"/>
      <c r="BF70" s="192"/>
      <c r="BG70" s="124"/>
      <c r="BH70" s="206"/>
      <c r="BI70" s="68"/>
      <c r="BJ70" s="73"/>
      <c r="BK70" s="120"/>
      <c r="BL70" s="121"/>
      <c r="BM70" s="114"/>
      <c r="BN70" s="115"/>
      <c r="BO70" s="120"/>
      <c r="BP70" s="111"/>
      <c r="BQ70" s="127"/>
      <c r="BR70" s="117"/>
      <c r="BS70" s="120"/>
      <c r="BT70" s="111"/>
      <c r="BU70" s="114"/>
      <c r="BV70" s="115"/>
      <c r="BW70" s="68"/>
      <c r="BX70" s="75"/>
      <c r="BY70" s="120"/>
      <c r="BZ70" s="119"/>
      <c r="CA70" s="114"/>
      <c r="CB70" s="115"/>
      <c r="CC70" s="76"/>
      <c r="CD70" s="71"/>
      <c r="CE70" s="139"/>
      <c r="CF70" s="140"/>
      <c r="CG70" s="124"/>
      <c r="CH70" s="117"/>
      <c r="CI70" s="139"/>
      <c r="CJ70" s="111"/>
      <c r="CK70" s="127"/>
      <c r="CL70" s="117"/>
      <c r="CM70" s="265"/>
      <c r="CN70" s="267"/>
      <c r="CO70" s="139"/>
      <c r="CP70" s="111"/>
      <c r="CQ70" s="127"/>
      <c r="CR70" s="117"/>
      <c r="CS70" s="189"/>
      <c r="CT70" s="150"/>
      <c r="CU70" s="124"/>
      <c r="CV70" s="143">
        <v>0</v>
      </c>
      <c r="CW70" s="156"/>
      <c r="CX70" s="150">
        <v>0</v>
      </c>
      <c r="CY70" s="130"/>
      <c r="CZ70" s="143">
        <v>0</v>
      </c>
      <c r="DA70" s="78">
        <f>LARGE((H70,AD70,AF70,J70,L70,Z70,AB70,N70,P70,R70,T70,V70,X70,AL70,AN70,AH70,AJ70,AP70,AR70,AT70,AV70,BB70,BD70,BF70,BH70,BJ70,BL70,BN70,AX70,AZ70,BP70,BR70,BT70,BV70,BX70,BZ70,CB70,CD70,CF70,CH70,CJ70,CL70,CN70,CP70,CR70,CT70,CV70,CX70,CZ70),1)+LARGE((H70,AD70:AF70,J70,L70,Z70,AB70,N70,P70,R70,T70,V70,X70,AL70,AN70,AH70,AJ70,AP70,AR70,AT70,AV70,BB70,BD70,BF70,BH70,BJ70,BL70,BN70,AX70,AZ70,BP70,BR70,BT70,BV70,BX70,BZ70,CB70,CD70,CF70,CH70,CJ70,CL70,CN70,CP70,CR70,CT70,CV70,CX70,CZ70),2)+LARGE((H70,AD70,AF70,J70,L70,Z70,AB70,N70,P70,R70,T70,V70,X70,AL70,AN70,AH70,AJ70,AP70,AR70,AT70,AV70,BB70,BD70,BF70,BH70,BJ70,BL70,BN70,AX70,AZ70,BP70,BR70,BT70,BV70,BX70,BZ70,CB70,CJ70,CL70,CD70,CF70,CH70,CP70,CN70,CR70,CT70,CV70,CX70,CZ70),3)+LARGE((H70,AD70,AF70,J70,L70,Z70,AB70,N70,P70,R70,T70,V70,X70,AL70,AN70,AH70,AJ70,AP70,AR70,AT70,AV70,BB70,BD70,BF70,BH70,BJ70,BL70,BN70,AX70,AZ70,BP70,BR70,BT70,BV70,BX70,BZ70,CB70,CD70,CF70,CH70,CJ70,CL70,CN70,CP70,CR70,CT70,CV70,CX70,CZ70),4)+LARGE((H70,AD70,AF70,J70,L70,Z70,AB70,N70,P70,R70,T70,V70,X70,AL70,AN70,AH70,AJ70,AP70,AR70,AT70,AV70,BB70,BD70,BF70,BH70,BJ70,BL70,BN70,AX70,AZ70,BP70,BR70,BT70,BV70,BX70,BZ70,CB70,CD70,CF70,CH70,CN70,CP70,CR70,CT70,CV70,CL70,CJ70,CX70,CZ70),5)</f>
        <v>312.05999999999995</v>
      </c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</row>
    <row r="71" spans="1:209" s="2" customFormat="1" ht="15.75" customHeight="1" thickTop="1" thickBot="1" x14ac:dyDescent="0.3">
      <c r="A71" s="3"/>
      <c r="B71" s="80">
        <v>65</v>
      </c>
      <c r="C71" s="103" t="s">
        <v>145</v>
      </c>
      <c r="D71" s="106" t="s">
        <v>144</v>
      </c>
      <c r="E71" s="107">
        <v>2004</v>
      </c>
      <c r="F71" s="108" t="s">
        <v>167</v>
      </c>
      <c r="G71" s="331"/>
      <c r="H71" s="332"/>
      <c r="I71" s="120"/>
      <c r="J71" s="111"/>
      <c r="K71" s="114"/>
      <c r="L71" s="113"/>
      <c r="M71" s="109"/>
      <c r="N71" s="110"/>
      <c r="O71" s="112"/>
      <c r="P71" s="113"/>
      <c r="Q71" s="189"/>
      <c r="R71" s="198"/>
      <c r="S71" s="124"/>
      <c r="T71" s="197"/>
      <c r="U71" s="109"/>
      <c r="V71" s="110"/>
      <c r="W71" s="112">
        <v>12</v>
      </c>
      <c r="X71" s="113">
        <f>(VLOOKUP(W71,UMM,2,FALSE))*$X$5</f>
        <v>57.199999999999996</v>
      </c>
      <c r="Y71" s="120"/>
      <c r="Z71" s="111"/>
      <c r="AA71" s="114"/>
      <c r="AB71" s="113"/>
      <c r="AC71" s="189">
        <v>14</v>
      </c>
      <c r="AD71" s="192">
        <v>0</v>
      </c>
      <c r="AE71" s="124"/>
      <c r="AF71" s="197"/>
      <c r="AG71" s="120"/>
      <c r="AH71" s="111"/>
      <c r="AI71" s="114">
        <v>28</v>
      </c>
      <c r="AJ71" s="113">
        <v>0</v>
      </c>
      <c r="AK71" s="120"/>
      <c r="AL71" s="111"/>
      <c r="AM71" s="114"/>
      <c r="AN71" s="115"/>
      <c r="AO71" s="118">
        <v>46</v>
      </c>
      <c r="AP71" s="116">
        <v>0</v>
      </c>
      <c r="AQ71" s="114"/>
      <c r="AR71" s="122"/>
      <c r="AS71" s="189"/>
      <c r="AT71" s="198"/>
      <c r="AU71" s="124"/>
      <c r="AV71" s="197"/>
      <c r="AW71" s="120"/>
      <c r="AX71" s="111"/>
      <c r="AY71" s="114"/>
      <c r="AZ71" s="115"/>
      <c r="BA71" s="120"/>
      <c r="BB71" s="119"/>
      <c r="BC71" s="114">
        <v>23</v>
      </c>
      <c r="BD71" s="115">
        <f>(VLOOKUP(BC71,multiple,2,FALSE))*$BD$5</f>
        <v>116.15999999999998</v>
      </c>
      <c r="BE71" s="189">
        <v>14</v>
      </c>
      <c r="BF71" s="192">
        <v>0</v>
      </c>
      <c r="BG71" s="124"/>
      <c r="BH71" s="194"/>
      <c r="BI71" s="68">
        <v>70</v>
      </c>
      <c r="BJ71" s="69">
        <v>0</v>
      </c>
      <c r="BK71" s="120"/>
      <c r="BL71" s="121"/>
      <c r="BM71" s="114"/>
      <c r="BN71" s="115"/>
      <c r="BO71" s="120"/>
      <c r="BP71" s="111"/>
      <c r="BQ71" s="127">
        <v>15</v>
      </c>
      <c r="BR71" s="115">
        <v>0</v>
      </c>
      <c r="BS71" s="120"/>
      <c r="BT71" s="119"/>
      <c r="BU71" s="114"/>
      <c r="BV71" s="115"/>
      <c r="BW71" s="68">
        <v>71</v>
      </c>
      <c r="BX71" s="75">
        <v>0</v>
      </c>
      <c r="BY71" s="120"/>
      <c r="BZ71" s="119"/>
      <c r="CA71" s="114"/>
      <c r="CB71" s="115"/>
      <c r="CC71" s="76">
        <v>130</v>
      </c>
      <c r="CD71" s="71">
        <v>0</v>
      </c>
      <c r="CE71" s="139"/>
      <c r="CF71" s="111"/>
      <c r="CG71" s="124">
        <v>25</v>
      </c>
      <c r="CH71" s="117">
        <v>0</v>
      </c>
      <c r="CI71" s="139"/>
      <c r="CJ71" s="111"/>
      <c r="CK71" s="127"/>
      <c r="CL71" s="117"/>
      <c r="CM71" s="265"/>
      <c r="CN71" s="267"/>
      <c r="CO71" s="139"/>
      <c r="CP71" s="111"/>
      <c r="CQ71" s="127"/>
      <c r="CR71" s="117"/>
      <c r="CS71" s="189"/>
      <c r="CT71" s="150">
        <v>0</v>
      </c>
      <c r="CU71" s="124">
        <v>19</v>
      </c>
      <c r="CV71" s="287">
        <f>(VLOOKUP(CU71,multiple,2,FALSE))*$CV$5</f>
        <v>67.2</v>
      </c>
      <c r="CW71" s="156"/>
      <c r="CX71" s="150">
        <v>0</v>
      </c>
      <c r="CY71" s="124">
        <v>17</v>
      </c>
      <c r="CZ71" s="287">
        <f>(VLOOKUP(CY71,multiple,2,FALSE))*$CZ$5</f>
        <v>67</v>
      </c>
      <c r="DA71" s="78">
        <f>LARGE((H71,AD71,AF71,J71,L71,Z71,AB71,N71,P71,R71,T71,V71,X71,AL71,AN71,AH71,AJ71,AP71,AR71,AT71,AV71,BB71,BD71,BF71,BH71,BJ71,BL71,BN71,AX71,AZ71,BP71,BR71,BT71,BV71,BX71,BZ71,CB71,CD71,CF71,CH71,CJ71,CL71,CN71,CP71,CR71,CT71,CV71,CX71,CZ71),1)+LARGE((H71,AD71:AF71,J71,L71,Z71,AB71,N71,P71,R71,T71,V71,X71,AL71,AN71,AH71,AJ71,AP71,AR71,AT71,AV71,BB71,BD71,BF71,BH71,BJ71,BL71,BN71,AX71,AZ71,BP71,BR71,BT71,BV71,BX71,BZ71,CB71,CD71,CF71,CH71,CJ71,CL71,CN71,CP71,CR71,CT71,CV71,CX71,CZ71),2)+LARGE((H71,AD71,AF71,J71,L71,Z71,AB71,N71,P71,R71,T71,V71,X71,AL71,AN71,AH71,AJ71,AP71,AR71,AT71,AV71,BB71,BD71,BF71,BH71,BJ71,BL71,BN71,AX71,AZ71,BP71,BR71,BT71,BV71,BX71,BZ71,CB71,CJ71,CL71,CD71,CF71,CH71,CP71,CN71,CR71,CT71,CV71,CX71,CZ71),3)+LARGE((H71,AD71,AF71,J71,L71,Z71,AB71,N71,P71,R71,T71,V71,X71,AL71,AN71,AH71,AJ71,AP71,AR71,AT71,AV71,BB71,BD71,BF71,BH71,BJ71,BL71,BN71,AX71,AZ71,BP71,BR71,BT71,BV71,BX71,BZ71,CB71,CD71,CF71,CH71,CJ71,CL71,CN71,CP71,CR71,CT71,CV71,CX71,CZ71),4)+LARGE((H71,AD71,AF71,J71,L71,Z71,AB71,N71,P71,R71,T71,V71,X71,AL71,AN71,AH71,AJ71,AP71,AR71,AT71,AV71,BB71,BD71,BF71,BH71,BJ71,BL71,BN71,AX71,AZ71,BP71,BR71,BT71,BV71,BX71,BZ71,CB71,CD71,CF71,CH71,CN71,CP71,CR71,CT71,CV71,CL71,CJ71,CX71,CZ71),5)</f>
        <v>307.56</v>
      </c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</row>
    <row r="72" spans="1:209" s="2" customFormat="1" ht="15.75" customHeight="1" thickTop="1" thickBot="1" x14ac:dyDescent="0.3">
      <c r="A72" s="3"/>
      <c r="B72" s="80">
        <v>66</v>
      </c>
      <c r="C72" s="103" t="s">
        <v>197</v>
      </c>
      <c r="D72" s="106" t="s">
        <v>159</v>
      </c>
      <c r="E72" s="107">
        <v>2005</v>
      </c>
      <c r="F72" s="108"/>
      <c r="G72" s="346"/>
      <c r="H72" s="347"/>
      <c r="I72" s="120"/>
      <c r="J72" s="111"/>
      <c r="K72" s="114"/>
      <c r="L72" s="113"/>
      <c r="M72" s="109"/>
      <c r="N72" s="110"/>
      <c r="O72" s="112"/>
      <c r="P72" s="113"/>
      <c r="Q72" s="189"/>
      <c r="R72" s="213"/>
      <c r="S72" s="127"/>
      <c r="T72" s="206"/>
      <c r="U72" s="109"/>
      <c r="V72" s="110"/>
      <c r="W72" s="112"/>
      <c r="X72" s="113"/>
      <c r="Y72" s="120"/>
      <c r="Z72" s="111"/>
      <c r="AA72" s="114"/>
      <c r="AB72" s="113"/>
      <c r="AC72" s="189"/>
      <c r="AD72" s="213"/>
      <c r="AE72" s="127"/>
      <c r="AF72" s="206"/>
      <c r="AG72" s="120"/>
      <c r="AH72" s="111"/>
      <c r="AI72" s="114"/>
      <c r="AJ72" s="113"/>
      <c r="AK72" s="120"/>
      <c r="AL72" s="111"/>
      <c r="AM72" s="114">
        <v>15</v>
      </c>
      <c r="AN72" s="115">
        <v>0</v>
      </c>
      <c r="AO72" s="118"/>
      <c r="AP72" s="116"/>
      <c r="AQ72" s="114">
        <v>24</v>
      </c>
      <c r="AR72" s="122">
        <f>(VLOOKUP(AQ72,multiple,2,FALSE))*$AR$5</f>
        <v>76.969999999999985</v>
      </c>
      <c r="AS72" s="189"/>
      <c r="AT72" s="213"/>
      <c r="AU72" s="127"/>
      <c r="AV72" s="206"/>
      <c r="AW72" s="120"/>
      <c r="AX72" s="111"/>
      <c r="AY72" s="114"/>
      <c r="AZ72" s="115"/>
      <c r="BA72" s="120"/>
      <c r="BB72" s="119"/>
      <c r="BC72" s="114">
        <v>39</v>
      </c>
      <c r="BD72" s="115">
        <v>0</v>
      </c>
      <c r="BE72" s="189"/>
      <c r="BF72" s="213"/>
      <c r="BG72" s="127"/>
      <c r="BH72" s="206"/>
      <c r="BI72" s="68"/>
      <c r="BJ72" s="69"/>
      <c r="BK72" s="120"/>
      <c r="BL72" s="121"/>
      <c r="BM72" s="114"/>
      <c r="BN72" s="115"/>
      <c r="BO72" s="120"/>
      <c r="BP72" s="111"/>
      <c r="BQ72" s="127">
        <v>6</v>
      </c>
      <c r="BR72" s="117">
        <f>(VLOOKUP(BQ72,multiple,2,FALSE))*$BR$5</f>
        <v>222.5</v>
      </c>
      <c r="BS72" s="120"/>
      <c r="BT72" s="119"/>
      <c r="BU72" s="114">
        <v>19</v>
      </c>
      <c r="BV72" s="115">
        <v>0</v>
      </c>
      <c r="BW72" s="68"/>
      <c r="BX72" s="75"/>
      <c r="BY72" s="120"/>
      <c r="BZ72" s="119"/>
      <c r="CA72" s="114"/>
      <c r="CB72" s="115"/>
      <c r="CC72" s="76"/>
      <c r="CD72" s="71"/>
      <c r="CE72" s="139"/>
      <c r="CF72" s="140"/>
      <c r="CG72" s="124"/>
      <c r="CH72" s="117"/>
      <c r="CI72" s="139"/>
      <c r="CJ72" s="111"/>
      <c r="CK72" s="127"/>
      <c r="CL72" s="117"/>
      <c r="CM72" s="265"/>
      <c r="CN72" s="266"/>
      <c r="CO72" s="139"/>
      <c r="CP72" s="111"/>
      <c r="CQ72" s="127"/>
      <c r="CR72" s="117"/>
      <c r="CS72" s="189"/>
      <c r="CT72" s="151">
        <v>0</v>
      </c>
      <c r="CU72" s="127"/>
      <c r="CV72" s="286"/>
      <c r="CW72" s="156"/>
      <c r="CX72" s="151">
        <v>0</v>
      </c>
      <c r="CY72" s="171"/>
      <c r="CZ72" s="148">
        <v>0</v>
      </c>
      <c r="DA72" s="78">
        <f>LARGE((H72,AD72,AF72,J72,L72,Z72,AB72,N72,P72,R72,T72,V72,X72,AL72,AN72,AH72,AJ72,AP72,AR72,AT72,AV72,BB72,BD72,BF72,BH72,BJ72,BL72,BN72,AX72,AZ72,BP72,BR72,BT72,BV72,BX72,BZ72,CB72,CD72,CF72,CH72,CJ72,CL72,CN72,CP72,CR72,CT72,CV72,CX72,CZ72),1)+LARGE((H72,AD72:AF72,J72,L72,Z72,AB72,N72,P72,R72,T72,V72,X72,AL72,AN72,AH72,AJ72,AP72,AR72,AT72,AV72,BB72,BD72,BF72,BH72,BJ72,BL72,BN72,AX72,AZ72,BP72,BR72,BT72,BV72,BX72,BZ72,CB72,CD72,CF72,CH72,CJ72,CL72,CN72,CP72,CR72,CT72,CV72,CX72,CZ72),2)+LARGE((H72,AD72,AF72,J72,L72,Z72,AB72,N72,P72,R72,T72,V72,X72,AL72,AN72,AH72,AJ72,AP72,AR72,AT72,AV72,BB72,BD72,BF72,BH72,BJ72,BL72,BN72,AX72,AZ72,BP72,BR72,BT72,BV72,BX72,BZ72,CB72,CJ72,CL72,CD72,CF72,CH72,CP72,CN72,CR72,CT72,CV72,CX72,CZ72),3)+LARGE((H72,AD72,AF72,J72,L72,Z72,AB72,N72,P72,R72,T72,V72,X72,AL72,AN72,AH72,AJ72,AP72,AR72,AT72,AV72,BB72,BD72,BF72,BH72,BJ72,BL72,BN72,AX72,AZ72,BP72,BR72,BT72,BV72,BX72,BZ72,CB72,CD72,CF72,CH72,CJ72,CL72,CN72,CP72,CR72,CT72,CV72,CX72,CZ72),4)+LARGE((H72,AD72,AF72,J72,L72,Z72,AB72,N72,P72,R72,T72,V72,X72,AL72,AN72,AH72,AJ72,AP72,AR72,AT72,AV72,BB72,BD72,BF72,BH72,BJ72,BL72,BN72,AX72,AZ72,BP72,BR72,BT72,BV72,BX72,BZ72,CB72,CD72,CF72,CH72,CN72,CP72,CR72,CT72,CV72,CL72,CJ72,CX72,CZ72),5)</f>
        <v>299.46999999999997</v>
      </c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</row>
    <row r="73" spans="1:209" s="2" customFormat="1" ht="15.75" customHeight="1" thickTop="1" thickBot="1" x14ac:dyDescent="0.3">
      <c r="A73" s="3"/>
      <c r="B73" s="80">
        <v>67</v>
      </c>
      <c r="C73" s="103" t="s">
        <v>251</v>
      </c>
      <c r="D73" s="106" t="s">
        <v>252</v>
      </c>
      <c r="E73" s="107">
        <v>2004</v>
      </c>
      <c r="F73" s="108" t="s">
        <v>30</v>
      </c>
      <c r="G73" s="331"/>
      <c r="H73" s="332"/>
      <c r="I73" s="120"/>
      <c r="J73" s="111"/>
      <c r="K73" s="114"/>
      <c r="L73" s="113"/>
      <c r="M73" s="109"/>
      <c r="N73" s="110"/>
      <c r="O73" s="112"/>
      <c r="P73" s="113"/>
      <c r="Q73" s="156"/>
      <c r="R73" s="213"/>
      <c r="S73" s="127"/>
      <c r="T73" s="206"/>
      <c r="U73" s="109"/>
      <c r="V73" s="110"/>
      <c r="W73" s="112"/>
      <c r="X73" s="113"/>
      <c r="Y73" s="120"/>
      <c r="Z73" s="111"/>
      <c r="AA73" s="114"/>
      <c r="AB73" s="113"/>
      <c r="AC73" s="156"/>
      <c r="AD73" s="213"/>
      <c r="AE73" s="127"/>
      <c r="AF73" s="206"/>
      <c r="AG73" s="120"/>
      <c r="AH73" s="111"/>
      <c r="AI73" s="114">
        <v>41</v>
      </c>
      <c r="AJ73" s="113">
        <v>0</v>
      </c>
      <c r="AK73" s="120"/>
      <c r="AL73" s="111"/>
      <c r="AM73" s="114"/>
      <c r="AN73" s="115"/>
      <c r="AO73" s="118"/>
      <c r="AP73" s="116"/>
      <c r="AQ73" s="114"/>
      <c r="AR73" s="122"/>
      <c r="AS73" s="156"/>
      <c r="AT73" s="213"/>
      <c r="AU73" s="127"/>
      <c r="AV73" s="206"/>
      <c r="AW73" s="120"/>
      <c r="AX73" s="111"/>
      <c r="AY73" s="114"/>
      <c r="AZ73" s="115"/>
      <c r="BA73" s="120"/>
      <c r="BB73" s="119"/>
      <c r="BC73" s="114">
        <v>54</v>
      </c>
      <c r="BD73" s="115">
        <v>0</v>
      </c>
      <c r="BE73" s="156"/>
      <c r="BF73" s="213"/>
      <c r="BG73" s="127"/>
      <c r="BH73" s="206"/>
      <c r="BI73" s="68"/>
      <c r="BJ73" s="69"/>
      <c r="BK73" s="120"/>
      <c r="BL73" s="121"/>
      <c r="BM73" s="114"/>
      <c r="BN73" s="115"/>
      <c r="BO73" s="120"/>
      <c r="BP73" s="111"/>
      <c r="BQ73" s="127"/>
      <c r="BR73" s="117"/>
      <c r="BS73" s="120"/>
      <c r="BT73" s="111"/>
      <c r="BU73" s="114"/>
      <c r="BV73" s="115"/>
      <c r="BW73" s="68"/>
      <c r="BX73" s="75"/>
      <c r="BY73" s="120"/>
      <c r="BZ73" s="119"/>
      <c r="CA73" s="114"/>
      <c r="CB73" s="115"/>
      <c r="CC73" s="76"/>
      <c r="CD73" s="71"/>
      <c r="CE73" s="139"/>
      <c r="CF73" s="140"/>
      <c r="CG73" s="124">
        <v>31</v>
      </c>
      <c r="CH73" s="117">
        <v>0</v>
      </c>
      <c r="CI73" s="139"/>
      <c r="CJ73" s="111"/>
      <c r="CK73" s="127"/>
      <c r="CL73" s="129"/>
      <c r="CM73" s="299"/>
      <c r="CN73" s="304"/>
      <c r="CO73" s="139"/>
      <c r="CP73" s="111"/>
      <c r="CQ73" s="127"/>
      <c r="CR73" s="129"/>
      <c r="CS73" s="156"/>
      <c r="CT73" s="151">
        <v>0</v>
      </c>
      <c r="CU73" s="127">
        <v>8</v>
      </c>
      <c r="CV73" s="138">
        <f>(VLOOKUP(CU73,multiple,2,FALSE))*$CV$5</f>
        <v>280</v>
      </c>
      <c r="CW73" s="156"/>
      <c r="CX73" s="151">
        <v>0</v>
      </c>
      <c r="CY73" s="137"/>
      <c r="CZ73" s="145">
        <v>0</v>
      </c>
      <c r="DA73" s="78">
        <f>LARGE((H73,AD73,AF73,J73,L73,Z73,AB73,N73,P73,R73,T73,V73,X73,AL73,AN73,AH73,AJ73,AP73,AR73,AT73,AV73,BB73,BD73,BF73,BH73,BJ73,BL73,BN73,AX73,AZ73,BP73,BR73,BT73,BV73,BX73,BZ73,CB73,CD73,CF73,CH73,CJ73,CL73,CN73,CP73,CR73,CT73,CV73,CX73,CZ73),1)+LARGE((H73,AD73:AF73,J73,L73,Z73,AB73,N73,P73,R73,T73,V73,X73,AL73,AN73,AH73,AJ73,AP73,AR73,AT73,AV73,BB73,BD73,BF73,BH73,BJ73,BL73,BN73,AX73,AZ73,BP73,BR73,BT73,BV73,BX73,BZ73,CB73,CD73,CF73,CH73,CJ73,CL73,CN73,CP73,CR73,CT73,CV73,CX73,CZ73),2)+LARGE((H73,AD73,AF73,J73,L73,Z73,AB73,N73,P73,R73,T73,V73,X73,AL73,AN73,AH73,AJ73,AP73,AR73,AT73,AV73,BB73,BD73,BF73,BH73,BJ73,BL73,BN73,AX73,AZ73,BP73,BR73,BT73,BV73,BX73,BZ73,CB73,CJ73,CL73,CD73,CF73,CH73,CP73,CN73,CR73,CT73,CV73,CX73,CZ73),3)+LARGE((H73,AD73,AF73,J73,L73,Z73,AB73,N73,P73,R73,T73,V73,X73,AL73,AN73,AH73,AJ73,AP73,AR73,AT73,AV73,BB73,BD73,BF73,BH73,BJ73,BL73,BN73,AX73,AZ73,BP73,BR73,BT73,BV73,BX73,BZ73,CB73,CD73,CF73,CH73,CJ73,CL73,CN73,CP73,CR73,CT73,CV73,CX73,CZ73),4)+LARGE((H73,AD73,AF73,J73,L73,Z73,AB73,N73,P73,R73,T73,V73,X73,AL73,AN73,AH73,AJ73,AP73,AR73,AT73,AV73,BB73,BD73,BF73,BH73,BJ73,BL73,BN73,AX73,AZ73,BP73,BR73,BT73,BV73,BX73,BZ73,CB73,CD73,CF73,CH73,CN73,CP73,CR73,CT73,CV73,CL73,CJ73,CX73,CZ73),5)</f>
        <v>280</v>
      </c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</row>
    <row r="74" spans="1:209" s="2" customFormat="1" ht="15.75" customHeight="1" thickTop="1" thickBot="1" x14ac:dyDescent="0.3">
      <c r="A74" s="3"/>
      <c r="B74" s="80">
        <v>68</v>
      </c>
      <c r="C74" s="103" t="s">
        <v>211</v>
      </c>
      <c r="D74" s="106" t="s">
        <v>212</v>
      </c>
      <c r="E74" s="107">
        <v>2005</v>
      </c>
      <c r="F74" s="108" t="s">
        <v>27</v>
      </c>
      <c r="G74" s="331"/>
      <c r="H74" s="332"/>
      <c r="I74" s="120"/>
      <c r="J74" s="111"/>
      <c r="K74" s="114"/>
      <c r="L74" s="113"/>
      <c r="M74" s="109"/>
      <c r="N74" s="110"/>
      <c r="O74" s="112"/>
      <c r="P74" s="113"/>
      <c r="Q74" s="189"/>
      <c r="R74" s="200">
        <v>0</v>
      </c>
      <c r="S74" s="127"/>
      <c r="T74" s="206">
        <v>0</v>
      </c>
      <c r="U74" s="109"/>
      <c r="V74" s="110"/>
      <c r="W74" s="112"/>
      <c r="X74" s="113"/>
      <c r="Y74" s="120"/>
      <c r="Z74" s="111"/>
      <c r="AA74" s="114"/>
      <c r="AB74" s="113"/>
      <c r="AC74" s="189"/>
      <c r="AD74" s="200">
        <v>0</v>
      </c>
      <c r="AE74" s="127">
        <v>10</v>
      </c>
      <c r="AF74" s="194">
        <f>(VLOOKUP(AE74,multiple,2,FALSE))*$AF$5</f>
        <v>70.8</v>
      </c>
      <c r="AG74" s="120"/>
      <c r="AH74" s="111"/>
      <c r="AI74" s="114">
        <v>30</v>
      </c>
      <c r="AJ74" s="113">
        <v>0</v>
      </c>
      <c r="AK74" s="120"/>
      <c r="AL74" s="111"/>
      <c r="AM74" s="114"/>
      <c r="AN74" s="115"/>
      <c r="AO74" s="118"/>
      <c r="AP74" s="116"/>
      <c r="AQ74" s="114">
        <v>11</v>
      </c>
      <c r="AR74" s="122">
        <f>(VLOOKUP(AQ74,multiple,2,FALSE))*$AR$5</f>
        <v>205.85</v>
      </c>
      <c r="AS74" s="189"/>
      <c r="AT74" s="200">
        <v>0</v>
      </c>
      <c r="AU74" s="127"/>
      <c r="AV74" s="194"/>
      <c r="AW74" s="120"/>
      <c r="AX74" s="111"/>
      <c r="AY74" s="114"/>
      <c r="AZ74" s="115"/>
      <c r="BA74" s="120"/>
      <c r="BB74" s="119"/>
      <c r="BC74" s="114"/>
      <c r="BD74" s="115"/>
      <c r="BE74" s="189"/>
      <c r="BF74" s="200">
        <v>0</v>
      </c>
      <c r="BG74" s="127"/>
      <c r="BH74" s="194"/>
      <c r="BI74" s="68"/>
      <c r="BJ74" s="69"/>
      <c r="BK74" s="120"/>
      <c r="BL74" s="121"/>
      <c r="BM74" s="114"/>
      <c r="BN74" s="115"/>
      <c r="BO74" s="120"/>
      <c r="BP74" s="111"/>
      <c r="BQ74" s="127"/>
      <c r="BR74" s="117"/>
      <c r="BS74" s="120"/>
      <c r="BT74" s="111"/>
      <c r="BU74" s="114"/>
      <c r="BV74" s="115"/>
      <c r="BW74" s="68"/>
      <c r="BX74" s="75"/>
      <c r="BY74" s="120"/>
      <c r="BZ74" s="111"/>
      <c r="CA74" s="114"/>
      <c r="CB74" s="115"/>
      <c r="CC74" s="76"/>
      <c r="CD74" s="71"/>
      <c r="CE74" s="139"/>
      <c r="CF74" s="140"/>
      <c r="CG74" s="124">
        <v>32</v>
      </c>
      <c r="CH74" s="117">
        <v>0</v>
      </c>
      <c r="CI74" s="139"/>
      <c r="CJ74" s="111"/>
      <c r="CK74" s="127"/>
      <c r="CL74" s="129"/>
      <c r="CM74" s="265"/>
      <c r="CN74" s="267"/>
      <c r="CO74" s="139"/>
      <c r="CP74" s="111"/>
      <c r="CQ74" s="127"/>
      <c r="CR74" s="129"/>
      <c r="CS74" s="189"/>
      <c r="CT74" s="151">
        <v>0</v>
      </c>
      <c r="CU74" s="171"/>
      <c r="CV74" s="213">
        <v>0</v>
      </c>
      <c r="CW74" s="156"/>
      <c r="CX74" s="151">
        <v>0</v>
      </c>
      <c r="CY74" s="171"/>
      <c r="CZ74" s="148">
        <v>0</v>
      </c>
      <c r="DA74" s="78">
        <f>LARGE((H74,AD74,AF74,J74,L74,Z74,AB74,N74,P74,R74,T74,V74,X74,AL74,AN74,AH74,AJ74,AP74,AR74,AT74,AV74,BB74,BD74,BF74,BH74,BJ74,BL74,BN74,AX74,AZ74,BP74,BR74,BT74,BV74,BX74,BZ74,CB74,CD74,CF74,CH74,CJ74,CL74,CN74,CP74,CR74,CT74,CV74,CX74,CZ74),1)+LARGE((H74,AD74:AF74,J74,L74,Z74,AB74,N74,P74,R74,T74,V74,X74,AL74,AN74,AH74,AJ74,AP74,AR74,AT74,AV74,BB74,BD74,BF74,BH74,BJ74,BL74,BN74,AX74,AZ74,BP74,BR74,BT74,BV74,BX74,BZ74,CB74,CD74,CF74,CH74,CJ74,CL74,CN74,CP74,CR74,CT74,CV74,CX74,CZ74),2)+LARGE((H74,AD74,AF74,J74,L74,Z74,AB74,N74,P74,R74,T74,V74,X74,AL74,AN74,AH74,AJ74,AP74,AR74,AT74,AV74,BB74,BD74,BF74,BH74,BJ74,BL74,BN74,AX74,AZ74,BP74,BR74,BT74,BV74,BX74,BZ74,CB74,CJ74,CL74,CD74,CF74,CH74,CP74,CN74,CR74,CT74,CV74,CX74,CZ74),3)+LARGE((H74,AD74,AF74,J74,L74,Z74,AB74,N74,P74,R74,T74,V74,X74,AL74,AN74,AH74,AJ74,AP74,AR74,AT74,AV74,BB74,BD74,BF74,BH74,BJ74,BL74,BN74,AX74,AZ74,BP74,BR74,BT74,BV74,BX74,BZ74,CB74,CD74,CF74,CH74,CJ74,CL74,CN74,CP74,CR74,CT74,CV74,CX74,CZ74),4)+LARGE((H74,AD74,AF74,J74,L74,Z74,AB74,N74,P74,R74,T74,V74,X74,AL74,AN74,AH74,AJ74,AP74,AR74,AT74,AV74,BB74,BD74,BF74,BH74,BJ74,BL74,BN74,AX74,AZ74,BP74,BR74,BT74,BV74,BX74,BZ74,CB74,CD74,CF74,CH74,CN74,CP74,CR74,CT74,CV74,CL74,CJ74,CX74,CZ74),5)</f>
        <v>276.64999999999998</v>
      </c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</row>
    <row r="75" spans="1:209" s="2" customFormat="1" ht="15.75" customHeight="1" thickTop="1" thickBot="1" x14ac:dyDescent="0.3">
      <c r="A75" s="3"/>
      <c r="B75" s="80">
        <v>69</v>
      </c>
      <c r="C75" s="184" t="s">
        <v>238</v>
      </c>
      <c r="D75" s="181" t="s">
        <v>46</v>
      </c>
      <c r="E75" s="182">
        <v>2006</v>
      </c>
      <c r="F75" s="183" t="s">
        <v>59</v>
      </c>
      <c r="G75" s="331"/>
      <c r="H75" s="332"/>
      <c r="I75" s="120"/>
      <c r="J75" s="111"/>
      <c r="K75" s="114"/>
      <c r="L75" s="113"/>
      <c r="M75" s="109"/>
      <c r="N75" s="110"/>
      <c r="O75" s="112"/>
      <c r="P75" s="113"/>
      <c r="Q75" s="189"/>
      <c r="R75" s="200"/>
      <c r="S75" s="127">
        <v>14</v>
      </c>
      <c r="T75" s="194">
        <f>(VLOOKUP(S75,multiple,2,FALSE))*$T$5</f>
        <v>59.999999999999986</v>
      </c>
      <c r="U75" s="109"/>
      <c r="V75" s="110"/>
      <c r="W75" s="112"/>
      <c r="X75" s="113"/>
      <c r="Y75" s="120"/>
      <c r="Z75" s="111"/>
      <c r="AA75" s="114"/>
      <c r="AB75" s="113"/>
      <c r="AC75" s="189"/>
      <c r="AD75" s="200"/>
      <c r="AE75" s="127"/>
      <c r="AF75" s="194"/>
      <c r="AG75" s="120"/>
      <c r="AH75" s="111"/>
      <c r="AI75" s="114"/>
      <c r="AJ75" s="113"/>
      <c r="AK75" s="120"/>
      <c r="AL75" s="111"/>
      <c r="AM75" s="114"/>
      <c r="AN75" s="115"/>
      <c r="AO75" s="118"/>
      <c r="AP75" s="116"/>
      <c r="AQ75" s="114">
        <v>22</v>
      </c>
      <c r="AR75" s="122">
        <f>(VLOOKUP(AQ75,multiple,2,FALSE))*$AR$5</f>
        <v>80.55</v>
      </c>
      <c r="AS75" s="189"/>
      <c r="AT75" s="200"/>
      <c r="AU75" s="127">
        <v>15</v>
      </c>
      <c r="AV75" s="194">
        <f>(VLOOKUP(AU75,multiple,2,FALSE))*$AV$5</f>
        <v>103.54999999999997</v>
      </c>
      <c r="AW75" s="120"/>
      <c r="AX75" s="111"/>
      <c r="AY75" s="114"/>
      <c r="AZ75" s="115"/>
      <c r="BA75" s="120"/>
      <c r="BB75" s="119"/>
      <c r="BC75" s="114"/>
      <c r="BD75" s="115"/>
      <c r="BE75" s="189"/>
      <c r="BF75" s="200"/>
      <c r="BG75" s="127"/>
      <c r="BH75" s="194"/>
      <c r="BI75" s="68"/>
      <c r="BJ75" s="69"/>
      <c r="BK75" s="120"/>
      <c r="BL75" s="121"/>
      <c r="BM75" s="114"/>
      <c r="BN75" s="115"/>
      <c r="BO75" s="120"/>
      <c r="BP75" s="111"/>
      <c r="BQ75" s="127"/>
      <c r="BR75" s="117"/>
      <c r="BS75" s="120"/>
      <c r="BT75" s="111"/>
      <c r="BU75" s="114"/>
      <c r="BV75" s="115"/>
      <c r="BW75" s="68"/>
      <c r="BX75" s="75"/>
      <c r="BY75" s="120"/>
      <c r="BZ75" s="111"/>
      <c r="CA75" s="114"/>
      <c r="CB75" s="115"/>
      <c r="CC75" s="76"/>
      <c r="CD75" s="71"/>
      <c r="CE75" s="139"/>
      <c r="CF75" s="140"/>
      <c r="CG75" s="124"/>
      <c r="CH75" s="117"/>
      <c r="CI75" s="139"/>
      <c r="CJ75" s="111"/>
      <c r="CK75" s="127"/>
      <c r="CL75" s="117"/>
      <c r="CM75" s="265"/>
      <c r="CN75" s="267"/>
      <c r="CO75" s="139"/>
      <c r="CP75" s="111"/>
      <c r="CQ75" s="127"/>
      <c r="CR75" s="117"/>
      <c r="CS75" s="189"/>
      <c r="CT75" s="151">
        <v>0</v>
      </c>
      <c r="CU75" s="171"/>
      <c r="CV75" s="148"/>
      <c r="CW75" s="156"/>
      <c r="CX75" s="151">
        <v>0</v>
      </c>
      <c r="CY75" s="127"/>
      <c r="CZ75" s="148">
        <v>0</v>
      </c>
      <c r="DA75" s="78">
        <f>LARGE((H75,AD75,AF75,J75,L75,Z75,AB75,N75,P75,R75,T75,V75,X75,AL75,AN75,AH75,AJ75,AP75,AR75,AT75,AV75,BB75,BD75,BF75,BH75,BJ75,BL75,BN75,AX75,AZ75,BP75,BR75,BT75,BV75,BX75,BZ75,CB75,CD75,CF75,CH75,CJ75,CL75,CN75,CP75,CR75,CT75,CV75,CX75,CZ75),1)+LARGE((H75,AD75:AF75,J75,L75,Z75,AB75,N75,P75,R75,T75,V75,X75,AL75,AN75,AH75,AJ75,AP75,AR75,AT75,AV75,BB75,BD75,BF75,BH75,BJ75,BL75,BN75,AX75,AZ75,BP75,BR75,BT75,BV75,BX75,BZ75,CB75,CD75,CF75,CH75,CJ75,CL75,CN75,CP75,CR75,CT75,CV75,CX75,CZ75),2)+LARGE((H75,AD75,AF75,J75,L75,Z75,AB75,N75,P75,R75,T75,V75,X75,AL75,AN75,AH75,AJ75,AP75,AR75,AT75,AV75,BB75,BD75,BF75,BH75,BJ75,BL75,BN75,AX75,AZ75,BP75,BR75,BT75,BV75,BX75,BZ75,CB75,CJ75,CL75,CD75,CF75,CH75,CP75,CN75,CR75,CT75,CV75,CX75,CZ75),3)+LARGE((H75,AD75,AF75,J75,L75,Z75,AB75,N75,P75,R75,T75,V75,X75,AL75,AN75,AH75,AJ75,AP75,AR75,AT75,AV75,BB75,BD75,BF75,BH75,BJ75,BL75,BN75,AX75,AZ75,BP75,BR75,BT75,BV75,BX75,BZ75,CB75,CD75,CF75,CH75,CJ75,CL75,CN75,CP75,CR75,CT75,CV75,CX75,CZ75),4)+LARGE((H75,AD75,AF75,J75,L75,Z75,AB75,N75,P75,R75,T75,V75,X75,AL75,AN75,AH75,AJ75,AP75,AR75,AT75,AV75,BB75,BD75,BF75,BH75,BJ75,BL75,BN75,AX75,AZ75,BP75,BR75,BT75,BV75,BX75,BZ75,CB75,CD75,CF75,CH75,CN75,CP75,CR75,CT75,CV75,CL75,CJ75,CX75,CZ75),5)</f>
        <v>244.09999999999997</v>
      </c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</row>
    <row r="76" spans="1:209" s="2" customFormat="1" ht="15.75" customHeight="1" thickTop="1" thickBot="1" x14ac:dyDescent="0.3">
      <c r="A76" s="3"/>
      <c r="B76" s="80">
        <v>70</v>
      </c>
      <c r="C76" s="184" t="s">
        <v>262</v>
      </c>
      <c r="D76" s="181" t="s">
        <v>201</v>
      </c>
      <c r="E76" s="182">
        <v>2006</v>
      </c>
      <c r="F76" s="183"/>
      <c r="G76" s="331"/>
      <c r="H76" s="332"/>
      <c r="I76" s="120"/>
      <c r="J76" s="111"/>
      <c r="K76" s="114"/>
      <c r="L76" s="113"/>
      <c r="M76" s="109"/>
      <c r="N76" s="110"/>
      <c r="O76" s="112"/>
      <c r="P76" s="113"/>
      <c r="Q76" s="189"/>
      <c r="R76" s="213"/>
      <c r="S76" s="127"/>
      <c r="T76" s="194"/>
      <c r="U76" s="109"/>
      <c r="V76" s="110"/>
      <c r="W76" s="112"/>
      <c r="X76" s="113"/>
      <c r="Y76" s="120"/>
      <c r="Z76" s="111"/>
      <c r="AA76" s="114"/>
      <c r="AB76" s="113"/>
      <c r="AC76" s="189"/>
      <c r="AD76" s="213"/>
      <c r="AE76" s="127"/>
      <c r="AF76" s="194"/>
      <c r="AG76" s="120"/>
      <c r="AH76" s="111"/>
      <c r="AI76" s="114"/>
      <c r="AJ76" s="113"/>
      <c r="AK76" s="120"/>
      <c r="AL76" s="111"/>
      <c r="AM76" s="114"/>
      <c r="AN76" s="115"/>
      <c r="AO76" s="118"/>
      <c r="AP76" s="116"/>
      <c r="AQ76" s="114">
        <v>9</v>
      </c>
      <c r="AR76" s="122">
        <f>(VLOOKUP(AQ76,multiple,2,FALSE))*$AR$5</f>
        <v>223.75</v>
      </c>
      <c r="AS76" s="189"/>
      <c r="AT76" s="213"/>
      <c r="AU76" s="127"/>
      <c r="AV76" s="194"/>
      <c r="AW76" s="120"/>
      <c r="AX76" s="111"/>
      <c r="AY76" s="114"/>
      <c r="AZ76" s="115"/>
      <c r="BA76" s="120"/>
      <c r="BB76" s="237"/>
      <c r="BC76" s="114"/>
      <c r="BD76" s="115"/>
      <c r="BE76" s="189"/>
      <c r="BF76" s="213"/>
      <c r="BG76" s="127"/>
      <c r="BH76" s="194"/>
      <c r="BI76" s="68"/>
      <c r="BJ76" s="69"/>
      <c r="BK76" s="120"/>
      <c r="BL76" s="121"/>
      <c r="BM76" s="114"/>
      <c r="BN76" s="115"/>
      <c r="BO76" s="120"/>
      <c r="BP76" s="111"/>
      <c r="BQ76" s="127"/>
      <c r="BR76" s="117"/>
      <c r="BS76" s="120"/>
      <c r="BT76" s="111"/>
      <c r="BU76" s="114"/>
      <c r="BV76" s="115"/>
      <c r="BW76" s="68"/>
      <c r="BX76" s="75"/>
      <c r="BY76" s="120"/>
      <c r="BZ76" s="111"/>
      <c r="CA76" s="114"/>
      <c r="CB76" s="115"/>
      <c r="CC76" s="76"/>
      <c r="CD76" s="71"/>
      <c r="CE76" s="139"/>
      <c r="CF76" s="140"/>
      <c r="CG76" s="124"/>
      <c r="CH76" s="117"/>
      <c r="CI76" s="139"/>
      <c r="CJ76" s="111"/>
      <c r="CK76" s="127"/>
      <c r="CL76" s="117"/>
      <c r="CM76" s="265"/>
      <c r="CN76" s="267"/>
      <c r="CO76" s="139"/>
      <c r="CP76" s="111"/>
      <c r="CQ76" s="127"/>
      <c r="CR76" s="117"/>
      <c r="CS76" s="189"/>
      <c r="CT76" s="151">
        <v>0</v>
      </c>
      <c r="CU76" s="171"/>
      <c r="CV76" s="148">
        <v>0</v>
      </c>
      <c r="CW76" s="156"/>
      <c r="CX76" s="151">
        <v>0</v>
      </c>
      <c r="CY76" s="127"/>
      <c r="CZ76" s="148">
        <v>0</v>
      </c>
      <c r="DA76" s="78">
        <f>LARGE((H76,AD76,AF76,J76,L76,Z76,AB76,N76,P76,R76,T76,V76,X76,AL76,AN76,AH76,AJ76,AP76,AR76,AT76,AV76,BB76,BD76,BF76,BH76,BJ76,BL76,BN76,AX76,AZ76,BP76,BR76,BT76,BV76,BX76,BZ76,CB76,CD76,CF76,CH76,CJ76,CL76,CN76,CP76,CR76,CT76,CV76,CX76,CZ76),1)+LARGE((H76,AD76:AF76,J76,L76,Z76,AB76,N76,P76,R76,T76,V76,X76,AL76,AN76,AH76,AJ76,AP76,AR76,AT76,AV76,BB76,BD76,BF76,BH76,BJ76,BL76,BN76,AX76,AZ76,BP76,BR76,BT76,BV76,BX76,BZ76,CB76,CD76,CF76,CH76,CJ76,CL76,CN76,CP76,CR76,CT76,CV76,CX76,CZ76),2)+LARGE((H76,AD76,AF76,J76,L76,Z76,AB76,N76,P76,R76,T76,V76,X76,AL76,AN76,AH76,AJ76,AP76,AR76,AT76,AV76,BB76,BD76,BF76,BH76,BJ76,BL76,BN76,AX76,AZ76,BP76,BR76,BT76,BV76,BX76,BZ76,CB76,CJ76,CL76,CD76,CF76,CH76,CP76,CN76,CR76,CT76,CV76,CX76,CZ76),3)+LARGE((H76,AD76,AF76,J76,L76,Z76,AB76,N76,P76,R76,T76,V76,X76,AL76,AN76,AH76,AJ76,AP76,AR76,AT76,AV76,BB76,BD76,BF76,BH76,BJ76,BL76,BN76,AX76,AZ76,BP76,BR76,BT76,BV76,BX76,BZ76,CB76,CD76,CF76,CH76,CJ76,CL76,CN76,CP76,CR76,CT76,CV76,CX76,CZ76),4)+LARGE((H76,AD76,AF76,J76,L76,Z76,AB76,N76,P76,R76,T76,V76,X76,AL76,AN76,AH76,AJ76,AP76,AR76,AT76,AV76,BB76,BD76,BF76,BH76,BJ76,BL76,BN76,AX76,AZ76,BP76,BR76,BT76,BV76,BX76,BZ76,CB76,CD76,CF76,CH76,CN76,CP76,CR76,CT76,CV76,CL76,CJ76,CX76,CZ76),5)</f>
        <v>223.75</v>
      </c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</row>
    <row r="77" spans="1:209" s="2" customFormat="1" ht="15.75" customHeight="1" thickTop="1" thickBot="1" x14ac:dyDescent="0.3">
      <c r="A77" s="3"/>
      <c r="B77" s="80">
        <v>71</v>
      </c>
      <c r="C77" s="103" t="s">
        <v>166</v>
      </c>
      <c r="D77" s="106" t="s">
        <v>26</v>
      </c>
      <c r="E77" s="107">
        <v>2004</v>
      </c>
      <c r="F77" s="108" t="s">
        <v>32</v>
      </c>
      <c r="G77" s="331"/>
      <c r="H77" s="332"/>
      <c r="I77" s="120"/>
      <c r="J77" s="111"/>
      <c r="K77" s="114"/>
      <c r="L77" s="113"/>
      <c r="M77" s="109"/>
      <c r="N77" s="110"/>
      <c r="O77" s="112"/>
      <c r="P77" s="113"/>
      <c r="Q77" s="189">
        <v>5</v>
      </c>
      <c r="R77" s="204">
        <f>(VLOOKUP(Q77,multiple,2,FALSE))*$R$5</f>
        <v>90.75</v>
      </c>
      <c r="S77" s="127"/>
      <c r="T77" s="194"/>
      <c r="U77" s="109"/>
      <c r="V77" s="110"/>
      <c r="W77" s="112"/>
      <c r="X77" s="113"/>
      <c r="Y77" s="120"/>
      <c r="Z77" s="111"/>
      <c r="AA77" s="114"/>
      <c r="AB77" s="113"/>
      <c r="AC77" s="189">
        <v>3</v>
      </c>
      <c r="AD77" s="204">
        <f>(VLOOKUP(AC77,multiple,2,FALSE))*$AD$5</f>
        <v>129.5</v>
      </c>
      <c r="AE77" s="127"/>
      <c r="AF77" s="194"/>
      <c r="AG77" s="120"/>
      <c r="AH77" s="111"/>
      <c r="AI77" s="114"/>
      <c r="AJ77" s="113"/>
      <c r="AK77" s="120"/>
      <c r="AL77" s="111"/>
      <c r="AM77" s="114"/>
      <c r="AN77" s="115"/>
      <c r="AO77" s="118"/>
      <c r="AP77" s="116"/>
      <c r="AQ77" s="114"/>
      <c r="AR77" s="122"/>
      <c r="AS77" s="189">
        <v>18</v>
      </c>
      <c r="AT77" s="204">
        <v>0</v>
      </c>
      <c r="AU77" s="127"/>
      <c r="AV77" s="194"/>
      <c r="AW77" s="120"/>
      <c r="AX77" s="111"/>
      <c r="AY77" s="114"/>
      <c r="AZ77" s="115"/>
      <c r="BA77" s="120"/>
      <c r="BB77" s="119"/>
      <c r="BC77" s="114"/>
      <c r="BD77" s="115"/>
      <c r="BE77" s="189"/>
      <c r="BF77" s="204"/>
      <c r="BG77" s="127"/>
      <c r="BH77" s="194"/>
      <c r="BI77" s="68"/>
      <c r="BJ77" s="69"/>
      <c r="BK77" s="120"/>
      <c r="BL77" s="121"/>
      <c r="BM77" s="114"/>
      <c r="BN77" s="115"/>
      <c r="BO77" s="120"/>
      <c r="BP77" s="111"/>
      <c r="BQ77" s="127"/>
      <c r="BR77" s="117"/>
      <c r="BS77" s="120"/>
      <c r="BT77" s="111"/>
      <c r="BU77" s="114"/>
      <c r="BV77" s="115"/>
      <c r="BW77" s="68"/>
      <c r="BX77" s="75"/>
      <c r="BY77" s="120"/>
      <c r="BZ77" s="111"/>
      <c r="CA77" s="114"/>
      <c r="CB77" s="115"/>
      <c r="CC77" s="76"/>
      <c r="CD77" s="71"/>
      <c r="CE77" s="139"/>
      <c r="CF77" s="140"/>
      <c r="CG77" s="124"/>
      <c r="CH77" s="117"/>
      <c r="CI77" s="139"/>
      <c r="CJ77" s="174"/>
      <c r="CK77" s="124"/>
      <c r="CL77" s="117"/>
      <c r="CM77" s="268"/>
      <c r="CN77" s="266"/>
      <c r="CO77" s="139"/>
      <c r="CP77" s="174"/>
      <c r="CQ77" s="124"/>
      <c r="CR77" s="145">
        <v>0</v>
      </c>
      <c r="CS77" s="189"/>
      <c r="CT77" s="151"/>
      <c r="CU77" s="171"/>
      <c r="CV77" s="148"/>
      <c r="CW77" s="156"/>
      <c r="CX77" s="151">
        <v>0</v>
      </c>
      <c r="CY77" s="171"/>
      <c r="CZ77" s="148"/>
      <c r="DA77" s="78">
        <f>LARGE((H77,AD77,AF77,J77,L77,Z77,AB77,N77,P77,R77,T77,V77,X77,AL77,AN77,AH77,AJ77,AP77,AR77,AT77,AV77,BB77,BD77,BF77,BH77,BJ77,BL77,BN77,AX77,AZ77,BP77,BR77,BT77,BV77,BX77,BZ77,CB77,CD77,CF77,CH77,CJ77,CL77,CN77,CP77,CR77,CT77,CV77,CX77,CZ77),1)+LARGE((H77,AD77:AF77,J77,L77,Z77,AB77,N77,P77,R77,T77,V77,X77,AL77,AN77,AH77,AJ77,AP77,AR77,AT77,AV77,BB77,BD77,BF77,BH77,BJ77,BL77,BN77,AX77,AZ77,BP77,BR77,BT77,BV77,BX77,BZ77,CB77,CD77,CF77,CH77,CJ77,CL77,CN77,CP77,CR77,CT77,CV77,CX77,CZ77),2)+LARGE((H77,AD77,AF77,J77,L77,Z77,AB77,N77,P77,R77,T77,V77,X77,AL77,AN77,AH77,AJ77,AP77,AR77,AT77,AV77,BB77,BD77,BF77,BH77,BJ77,BL77,BN77,AX77,AZ77,BP77,BR77,BT77,BV77,BX77,BZ77,CB77,CJ77,CL77,CD77,CF77,CH77,CP77,CN77,CR77,CT77,CV77,CX77,CZ77),3)+LARGE((H77,AD77,AF77,J77,L77,Z77,AB77,N77,P77,R77,T77,V77,X77,AL77,AN77,AH77,AJ77,AP77,AR77,AT77,AV77,BB77,BD77,BF77,BH77,BJ77,BL77,BN77,AX77,AZ77,BP77,BR77,BT77,BV77,BX77,BZ77,CB77,CD77,CF77,CH77,CJ77,CL77,CN77,CP77,CR77,CT77,CV77,CX77,CZ77),4)+LARGE((H77,AD77,AF77,J77,L77,Z77,AB77,N77,P77,R77,T77,V77,X77,AL77,AN77,AH77,AJ77,AP77,AR77,AT77,AV77,BB77,BD77,BF77,BH77,BJ77,BL77,BN77,AX77,AZ77,BP77,BR77,BT77,BV77,BX77,BZ77,CB77,CD77,CF77,CH77,CN77,CP77,CR77,CT77,CV77,CL77,CJ77,CX77,CZ77),5)</f>
        <v>220.25</v>
      </c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</row>
    <row r="78" spans="1:209" s="2" customFormat="1" ht="15.75" customHeight="1" thickTop="1" thickBot="1" x14ac:dyDescent="0.3">
      <c r="A78" s="3"/>
      <c r="B78" s="80">
        <v>72</v>
      </c>
      <c r="C78" s="184" t="s">
        <v>239</v>
      </c>
      <c r="D78" s="181" t="s">
        <v>240</v>
      </c>
      <c r="E78" s="182">
        <v>2006</v>
      </c>
      <c r="F78" s="183" t="s">
        <v>37</v>
      </c>
      <c r="G78" s="331"/>
      <c r="H78" s="332"/>
      <c r="I78" s="120"/>
      <c r="J78" s="111"/>
      <c r="K78" s="114"/>
      <c r="L78" s="113"/>
      <c r="M78" s="109"/>
      <c r="N78" s="110"/>
      <c r="O78" s="112"/>
      <c r="P78" s="113"/>
      <c r="Q78" s="189"/>
      <c r="R78" s="214"/>
      <c r="S78" s="127">
        <v>16</v>
      </c>
      <c r="T78" s="194">
        <f>(VLOOKUP(S78,multiple,2,FALSE))*$T$5</f>
        <v>53.999999999999979</v>
      </c>
      <c r="U78" s="109"/>
      <c r="V78" s="110"/>
      <c r="W78" s="112"/>
      <c r="X78" s="113"/>
      <c r="Y78" s="120"/>
      <c r="Z78" s="111"/>
      <c r="AA78" s="114"/>
      <c r="AB78" s="113"/>
      <c r="AC78" s="189"/>
      <c r="AD78" s="214"/>
      <c r="AE78" s="127">
        <v>12</v>
      </c>
      <c r="AF78" s="194">
        <f>(VLOOKUP(AE78,multiple,2,FALSE))*$AF$5</f>
        <v>64.899999999999991</v>
      </c>
      <c r="AG78" s="120"/>
      <c r="AH78" s="111"/>
      <c r="AI78" s="114"/>
      <c r="AJ78" s="113"/>
      <c r="AK78" s="120"/>
      <c r="AL78" s="111"/>
      <c r="AM78" s="114"/>
      <c r="AN78" s="115"/>
      <c r="AO78" s="118"/>
      <c r="AP78" s="116"/>
      <c r="AQ78" s="114">
        <v>18</v>
      </c>
      <c r="AR78" s="122">
        <f>(VLOOKUP(AQ78,multiple,2,FALSE))*$AR$5</f>
        <v>87.71</v>
      </c>
      <c r="AS78" s="189"/>
      <c r="AT78" s="214"/>
      <c r="AU78" s="127">
        <v>17</v>
      </c>
      <c r="AV78" s="194">
        <v>0</v>
      </c>
      <c r="AW78" s="120"/>
      <c r="AX78" s="111"/>
      <c r="AY78" s="114"/>
      <c r="AZ78" s="115"/>
      <c r="BA78" s="120"/>
      <c r="BB78" s="119"/>
      <c r="BC78" s="114"/>
      <c r="BD78" s="115"/>
      <c r="BE78" s="189"/>
      <c r="BF78" s="214"/>
      <c r="BG78" s="127">
        <v>13</v>
      </c>
      <c r="BH78" s="194">
        <v>0</v>
      </c>
      <c r="BI78" s="68"/>
      <c r="BJ78" s="69"/>
      <c r="BK78" s="120"/>
      <c r="BL78" s="121"/>
      <c r="BM78" s="114"/>
      <c r="BN78" s="115"/>
      <c r="BO78" s="120"/>
      <c r="BP78" s="111"/>
      <c r="BQ78" s="127"/>
      <c r="BR78" s="117"/>
      <c r="BS78" s="120"/>
      <c r="BT78" s="111"/>
      <c r="BU78" s="114"/>
      <c r="BV78" s="115"/>
      <c r="BW78" s="68"/>
      <c r="BX78" s="75"/>
      <c r="BY78" s="120"/>
      <c r="BZ78" s="111"/>
      <c r="CA78" s="114"/>
      <c r="CB78" s="115"/>
      <c r="CC78" s="76"/>
      <c r="CD78" s="71"/>
      <c r="CE78" s="139"/>
      <c r="CF78" s="141"/>
      <c r="CG78" s="124"/>
      <c r="CH78" s="117"/>
      <c r="CI78" s="139"/>
      <c r="CJ78" s="174"/>
      <c r="CK78" s="124"/>
      <c r="CL78" s="145"/>
      <c r="CM78" s="300"/>
      <c r="CN78" s="306"/>
      <c r="CO78" s="139"/>
      <c r="CP78" s="174"/>
      <c r="CQ78" s="124"/>
      <c r="CR78" s="145"/>
      <c r="CS78" s="189"/>
      <c r="CT78" s="151">
        <v>0</v>
      </c>
      <c r="CU78" s="171"/>
      <c r="CV78" s="148">
        <v>0</v>
      </c>
      <c r="CW78" s="156"/>
      <c r="CX78" s="151">
        <v>0</v>
      </c>
      <c r="CY78" s="137"/>
      <c r="CZ78" s="148">
        <v>0</v>
      </c>
      <c r="DA78" s="78">
        <f>LARGE((H78,AD78,AF78,J78,L78,Z78,AB78,N78,P78,R78,T78,V78,X78,AL78,AN78,AH78,AJ78,AP78,AR78,AT78,AV78,BB78,BD78,BF78,BH78,BJ78,BL78,BN78,AX78,AZ78,BP78,BR78,BT78,BV78,BX78,BZ78,CB78,CD78,CF78,CH78,CJ78,CL78,CN78,CP78,CR78,CT78,CV78,CX78,CZ78),1)+LARGE((H78,AD78:AF78,J78,L78,Z78,AB78,N78,P78,R78,T78,V78,X78,AL78,AN78,AH78,AJ78,AP78,AR78,AT78,AV78,BB78,BD78,BF78,BH78,BJ78,BL78,BN78,AX78,AZ78,BP78,BR78,BT78,BV78,BX78,BZ78,CB78,CD78,CF78,CH78,CJ78,CL78,CN78,CP78,CR78,CT78,CV78,CX78,CZ78),2)+LARGE((H78,AD78,AF78,J78,L78,Z78,AB78,N78,P78,R78,T78,V78,X78,AL78,AN78,AH78,AJ78,AP78,AR78,AT78,AV78,BB78,BD78,BF78,BH78,BJ78,BL78,BN78,AX78,AZ78,BP78,BR78,BT78,BV78,BX78,BZ78,CB78,CJ78,CL78,CD78,CF78,CH78,CP78,CN78,CR78,CT78,CV78,CX78,CZ78),3)+LARGE((H78,AD78,AF78,J78,L78,Z78,AB78,N78,P78,R78,T78,V78,X78,AL78,AN78,AH78,AJ78,AP78,AR78,AT78,AV78,BB78,BD78,BF78,BH78,BJ78,BL78,BN78,AX78,AZ78,BP78,BR78,BT78,BV78,BX78,BZ78,CB78,CD78,CF78,CH78,CJ78,CL78,CN78,CP78,CR78,CT78,CV78,CX78,CZ78),4)+LARGE((H78,AD78,AF78,J78,L78,Z78,AB78,N78,P78,R78,T78,V78,X78,AL78,AN78,AH78,AJ78,AP78,AR78,AT78,AV78,BB78,BD78,BF78,BH78,BJ78,BL78,BN78,AX78,AZ78,BP78,BR78,BT78,BV78,BX78,BZ78,CB78,CD78,CF78,CH78,CN78,CP78,CR78,CT78,CV78,CL78,CJ78,CX78,CZ78),5)</f>
        <v>206.60999999999996</v>
      </c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</row>
    <row r="79" spans="1:209" s="2" customFormat="1" ht="15.75" customHeight="1" thickTop="1" thickBot="1" x14ac:dyDescent="0.3">
      <c r="A79" s="3"/>
      <c r="B79" s="80">
        <v>73</v>
      </c>
      <c r="C79" s="103" t="s">
        <v>154</v>
      </c>
      <c r="D79" s="106" t="s">
        <v>155</v>
      </c>
      <c r="E79" s="107">
        <v>2004</v>
      </c>
      <c r="F79" s="108" t="s">
        <v>37</v>
      </c>
      <c r="G79" s="331"/>
      <c r="H79" s="332"/>
      <c r="I79" s="120"/>
      <c r="J79" s="111"/>
      <c r="K79" s="114"/>
      <c r="L79" s="113"/>
      <c r="M79" s="109"/>
      <c r="N79" s="110"/>
      <c r="O79" s="112"/>
      <c r="P79" s="113"/>
      <c r="Q79" s="189">
        <v>8</v>
      </c>
      <c r="R79" s="204">
        <f>(VLOOKUP(Q79,multiple,2,FALSE))*$R$5</f>
        <v>66</v>
      </c>
      <c r="S79" s="127"/>
      <c r="T79" s="194"/>
      <c r="U79" s="109"/>
      <c r="V79" s="110"/>
      <c r="W79" s="112"/>
      <c r="X79" s="113"/>
      <c r="Y79" s="120"/>
      <c r="Z79" s="111"/>
      <c r="AA79" s="114"/>
      <c r="AB79" s="113"/>
      <c r="AC79" s="189"/>
      <c r="AD79" s="204"/>
      <c r="AE79" s="127"/>
      <c r="AF79" s="194"/>
      <c r="AG79" s="120"/>
      <c r="AH79" s="111"/>
      <c r="AI79" s="114"/>
      <c r="AJ79" s="113"/>
      <c r="AK79" s="120"/>
      <c r="AL79" s="111"/>
      <c r="AM79" s="114"/>
      <c r="AN79" s="115"/>
      <c r="AO79" s="118"/>
      <c r="AP79" s="116"/>
      <c r="AQ79" s="114"/>
      <c r="AR79" s="122"/>
      <c r="AS79" s="189"/>
      <c r="AT79" s="204"/>
      <c r="AU79" s="127"/>
      <c r="AV79" s="194"/>
      <c r="AW79" s="120"/>
      <c r="AX79" s="111"/>
      <c r="AY79" s="114"/>
      <c r="AZ79" s="115"/>
      <c r="BA79" s="120"/>
      <c r="BB79" s="119"/>
      <c r="BC79" s="114"/>
      <c r="BD79" s="115"/>
      <c r="BE79" s="189"/>
      <c r="BF79" s="204"/>
      <c r="BG79" s="127">
        <v>7</v>
      </c>
      <c r="BH79" s="194">
        <f>(VLOOKUP(BG79,multiple,2,FALSE))*$BH$5</f>
        <v>137.25</v>
      </c>
      <c r="BI79" s="68"/>
      <c r="BJ79" s="69"/>
      <c r="BK79" s="120"/>
      <c r="BL79" s="121"/>
      <c r="BM79" s="114"/>
      <c r="BN79" s="115"/>
      <c r="BO79" s="120"/>
      <c r="BP79" s="111"/>
      <c r="BQ79" s="127"/>
      <c r="BR79" s="117"/>
      <c r="BS79" s="120"/>
      <c r="BT79" s="111"/>
      <c r="BU79" s="114"/>
      <c r="BV79" s="115"/>
      <c r="BW79" s="68"/>
      <c r="BX79" s="75"/>
      <c r="BY79" s="120"/>
      <c r="BZ79" s="111"/>
      <c r="CA79" s="114"/>
      <c r="CB79" s="115"/>
      <c r="CC79" s="76"/>
      <c r="CD79" s="71"/>
      <c r="CE79" s="139"/>
      <c r="CF79" s="140"/>
      <c r="CG79" s="124"/>
      <c r="CH79" s="117"/>
      <c r="CI79" s="139"/>
      <c r="CJ79" s="111"/>
      <c r="CK79" s="127"/>
      <c r="CL79" s="117"/>
      <c r="CM79" s="268"/>
      <c r="CN79" s="267"/>
      <c r="CO79" s="139"/>
      <c r="CP79" s="111"/>
      <c r="CQ79" s="127"/>
      <c r="CR79" s="117"/>
      <c r="CS79" s="189"/>
      <c r="CT79" s="151">
        <v>0</v>
      </c>
      <c r="CU79" s="171"/>
      <c r="CV79" s="148"/>
      <c r="CW79" s="156"/>
      <c r="CX79" s="151">
        <v>0</v>
      </c>
      <c r="CY79" s="127"/>
      <c r="CZ79" s="148">
        <v>0</v>
      </c>
      <c r="DA79" s="78">
        <f>LARGE((H79,AD79,AF79,J79,L79,Z79,AB79,N79,P79,R79,T79,V79,X79,AL79,AN79,AH79,AJ79,AP79,AR79,AT79,AV79,BB79,BD79,BF79,BH79,BJ79,BL79,BN79,AX79,AZ79,BP79,BR79,BT79,BV79,BX79,BZ79,CB79,CD79,CF79,CH79,CJ79,CL79,CN79,CP79,CR79,CT79,CV79,CX79,CZ79),1)+LARGE((H79,AD79:AF79,J79,L79,Z79,AB79,N79,P79,R79,T79,V79,X79,AL79,AN79,AH79,AJ79,AP79,AR79,AT79,AV79,BB79,BD79,BF79,BH79,BJ79,BL79,BN79,AX79,AZ79,BP79,BR79,BT79,BV79,BX79,BZ79,CB79,CD79,CF79,CH79,CJ79,CL79,CN79,CP79,CR79,CT79,CV79,CX79,CZ79),2)+LARGE((H79,AD79,AF79,J79,L79,Z79,AB79,N79,P79,R79,T79,V79,X79,AL79,AN79,AH79,AJ79,AP79,AR79,AT79,AV79,BB79,BD79,BF79,BH79,BJ79,BL79,BN79,AX79,AZ79,BP79,BR79,BT79,BV79,BX79,BZ79,CB79,CJ79,CL79,CD79,CF79,CH79,CP79,CN79,CR79,CT79,CV79,CX79,CZ79),3)+LARGE((H79,AD79,AF79,J79,L79,Z79,AB79,N79,P79,R79,T79,V79,X79,AL79,AN79,AH79,AJ79,AP79,AR79,AT79,AV79,BB79,BD79,BF79,BH79,BJ79,BL79,BN79,AX79,AZ79,BP79,BR79,BT79,BV79,BX79,BZ79,CB79,CD79,CF79,CH79,CJ79,CL79,CN79,CP79,CR79,CT79,CV79,CX79,CZ79),4)+LARGE((H79,AD79,AF79,J79,L79,Z79,AB79,N79,P79,R79,T79,V79,X79,AL79,AN79,AH79,AJ79,AP79,AR79,AT79,AV79,BB79,BD79,BF79,BH79,BJ79,BL79,BN79,AX79,AZ79,BP79,BR79,BT79,BV79,BX79,BZ79,CB79,CD79,CF79,CH79,CN79,CP79,CR79,CT79,CV79,CL79,CJ79,CX79,CZ79),5)</f>
        <v>203.25</v>
      </c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</row>
    <row r="80" spans="1:209" s="2" customFormat="1" ht="15.75" customHeight="1" thickTop="1" thickBot="1" x14ac:dyDescent="0.3">
      <c r="A80" s="3"/>
      <c r="B80" s="80">
        <v>74</v>
      </c>
      <c r="C80" s="104" t="s">
        <v>106</v>
      </c>
      <c r="D80" s="100" t="s">
        <v>105</v>
      </c>
      <c r="E80" s="101">
        <v>2003</v>
      </c>
      <c r="F80" s="102"/>
      <c r="G80" s="331"/>
      <c r="H80" s="332"/>
      <c r="I80" s="120"/>
      <c r="J80" s="111"/>
      <c r="K80" s="114"/>
      <c r="L80" s="113"/>
      <c r="M80" s="109"/>
      <c r="N80" s="110"/>
      <c r="O80" s="112"/>
      <c r="P80" s="113"/>
      <c r="Q80" s="189"/>
      <c r="R80" s="198"/>
      <c r="S80" s="127"/>
      <c r="T80" s="206"/>
      <c r="U80" s="109"/>
      <c r="V80" s="110"/>
      <c r="W80" s="112"/>
      <c r="X80" s="113"/>
      <c r="Y80" s="120"/>
      <c r="Z80" s="111"/>
      <c r="AA80" s="114"/>
      <c r="AB80" s="113"/>
      <c r="AC80" s="189"/>
      <c r="AD80" s="198"/>
      <c r="AE80" s="127"/>
      <c r="AF80" s="206"/>
      <c r="AG80" s="120"/>
      <c r="AH80" s="111"/>
      <c r="AI80" s="114"/>
      <c r="AJ80" s="113"/>
      <c r="AK80" s="120"/>
      <c r="AL80" s="111"/>
      <c r="AM80" s="114"/>
      <c r="AN80" s="115"/>
      <c r="AO80" s="118">
        <v>19</v>
      </c>
      <c r="AP80" s="116">
        <f>(VLOOKUP(AO80,multiple,2,FALSE))*$AP$5</f>
        <v>202.07999999999998</v>
      </c>
      <c r="AQ80" s="114"/>
      <c r="AR80" s="122"/>
      <c r="AS80" s="189"/>
      <c r="AT80" s="198"/>
      <c r="AU80" s="127"/>
      <c r="AV80" s="206"/>
      <c r="AW80" s="120"/>
      <c r="AX80" s="111"/>
      <c r="AY80" s="114"/>
      <c r="AZ80" s="115"/>
      <c r="BA80" s="120"/>
      <c r="BB80" s="119"/>
      <c r="BC80" s="114"/>
      <c r="BD80" s="115"/>
      <c r="BE80" s="189"/>
      <c r="BF80" s="198"/>
      <c r="BG80" s="127"/>
      <c r="BH80" s="206"/>
      <c r="BI80" s="68"/>
      <c r="BJ80" s="69"/>
      <c r="BK80" s="120"/>
      <c r="BL80" s="121"/>
      <c r="BM80" s="114"/>
      <c r="BN80" s="115"/>
      <c r="BO80" s="120"/>
      <c r="BP80" s="111"/>
      <c r="BQ80" s="127"/>
      <c r="BR80" s="117"/>
      <c r="BS80" s="120"/>
      <c r="BT80" s="111"/>
      <c r="BU80" s="114"/>
      <c r="BV80" s="115"/>
      <c r="BW80" s="68"/>
      <c r="BX80" s="75"/>
      <c r="BY80" s="120"/>
      <c r="BZ80" s="111"/>
      <c r="CA80" s="114"/>
      <c r="CB80" s="115"/>
      <c r="CC80" s="76"/>
      <c r="CD80" s="71"/>
      <c r="CE80" s="139"/>
      <c r="CF80" s="140"/>
      <c r="CG80" s="124"/>
      <c r="CH80" s="117"/>
      <c r="CI80" s="139"/>
      <c r="CJ80" s="111"/>
      <c r="CK80" s="127"/>
      <c r="CL80" s="117"/>
      <c r="CM80" s="268"/>
      <c r="CN80" s="267"/>
      <c r="CO80" s="139"/>
      <c r="CP80" s="111"/>
      <c r="CQ80" s="127"/>
      <c r="CR80" s="117"/>
      <c r="CS80" s="189"/>
      <c r="CT80" s="150">
        <v>0</v>
      </c>
      <c r="CU80" s="171"/>
      <c r="CV80" s="148">
        <v>0</v>
      </c>
      <c r="CW80" s="156"/>
      <c r="CX80" s="151">
        <v>0</v>
      </c>
      <c r="CY80" s="137"/>
      <c r="CZ80" s="148">
        <v>0</v>
      </c>
      <c r="DA80" s="78">
        <f>LARGE((H80,AD80,AF80,J80,L80,Z80,AB80,N80,P80,R80,T80,V80,X80,AL80,AN80,AH80,AJ80,AP80,AR80,AT80,AV80,BB80,BD80,BF80,BH80,BJ80,BL80,BN80,AX80,AZ80,BP80,BR80,BT80,BV80,BX80,BZ80,CB80,CD80,CF80,CH80,CJ80,CL80,CN80,CP80,CR80,CT80,CV80,CX80,CZ80),1)+LARGE((H80,AD80:AF80,J80,L80,Z80,AB80,N80,P80,R80,T80,V80,X80,AL80,AN80,AH80,AJ80,AP80,AR80,AT80,AV80,BB80,BD80,BF80,BH80,BJ80,BL80,BN80,AX80,AZ80,BP80,BR80,BT80,BV80,BX80,BZ80,CB80,CD80,CF80,CH80,CJ80,CL80,CN80,CP80,CR80,CT80,CV80,CX80,CZ80),2)+LARGE((H80,AD80,AF80,J80,L80,Z80,AB80,N80,P80,R80,T80,V80,X80,AL80,AN80,AH80,AJ80,AP80,AR80,AT80,AV80,BB80,BD80,BF80,BH80,BJ80,BL80,BN80,AX80,AZ80,BP80,BR80,BT80,BV80,BX80,BZ80,CB80,CJ80,CL80,CD80,CF80,CH80,CP80,CN80,CR80,CT80,CV80,CX80,CZ80),3)+LARGE((H80,AD80,AF80,J80,L80,Z80,AB80,N80,P80,R80,T80,V80,X80,AL80,AN80,AH80,AJ80,AP80,AR80,AT80,AV80,BB80,BD80,BF80,BH80,BJ80,BL80,BN80,AX80,AZ80,BP80,BR80,BT80,BV80,BX80,BZ80,CB80,CD80,CF80,CH80,CJ80,CL80,CN80,CP80,CR80,CT80,CV80,CX80,CZ80),4)+LARGE((H80,AD80,AF80,J80,L80,Z80,AB80,N80,P80,R80,T80,V80,X80,AL80,AN80,AH80,AJ80,AP80,AR80,AT80,AV80,BB80,BD80,BF80,BH80,BJ80,BL80,BN80,AX80,AZ80,BP80,BR80,BT80,BV80,BX80,BZ80,CB80,CD80,CF80,CH80,CN80,CP80,CR80,CT80,CV80,CL80,CJ80,CX80,CZ80),5)</f>
        <v>202.07999999999998</v>
      </c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</row>
    <row r="81" spans="1:209" s="2" customFormat="1" ht="15.75" customHeight="1" thickTop="1" thickBot="1" x14ac:dyDescent="0.3">
      <c r="A81" s="3"/>
      <c r="B81" s="80">
        <v>75</v>
      </c>
      <c r="C81" s="104" t="s">
        <v>259</v>
      </c>
      <c r="D81" s="232" t="s">
        <v>260</v>
      </c>
      <c r="E81" s="101">
        <v>2003</v>
      </c>
      <c r="F81" s="102"/>
      <c r="G81" s="331"/>
      <c r="H81" s="332"/>
      <c r="I81" s="120"/>
      <c r="J81" s="111"/>
      <c r="K81" s="114"/>
      <c r="L81" s="113"/>
      <c r="M81" s="109"/>
      <c r="N81" s="110"/>
      <c r="O81" s="112"/>
      <c r="P81" s="113"/>
      <c r="Q81" s="189"/>
      <c r="R81" s="213"/>
      <c r="S81" s="127"/>
      <c r="T81" s="194"/>
      <c r="U81" s="109"/>
      <c r="V81" s="110"/>
      <c r="W81" s="112"/>
      <c r="X81" s="113"/>
      <c r="Y81" s="120"/>
      <c r="Z81" s="111"/>
      <c r="AA81" s="114"/>
      <c r="AB81" s="113"/>
      <c r="AC81" s="189"/>
      <c r="AD81" s="213"/>
      <c r="AE81" s="127"/>
      <c r="AF81" s="194"/>
      <c r="AG81" s="120"/>
      <c r="AH81" s="111"/>
      <c r="AI81" s="114"/>
      <c r="AJ81" s="113"/>
      <c r="AK81" s="120"/>
      <c r="AL81" s="111"/>
      <c r="AM81" s="114"/>
      <c r="AN81" s="115"/>
      <c r="AO81" s="118">
        <v>20</v>
      </c>
      <c r="AP81" s="116">
        <f>(VLOOKUP(AO81,multiple,2,FALSE))*$AP$5</f>
        <v>197.86999999999998</v>
      </c>
      <c r="AQ81" s="114"/>
      <c r="AR81" s="122"/>
      <c r="AS81" s="189"/>
      <c r="AT81" s="213"/>
      <c r="AU81" s="127"/>
      <c r="AV81" s="194"/>
      <c r="AW81" s="120"/>
      <c r="AX81" s="111"/>
      <c r="AY81" s="114"/>
      <c r="AZ81" s="115"/>
      <c r="BA81" s="120"/>
      <c r="BB81" s="119"/>
      <c r="BC81" s="114"/>
      <c r="BD81" s="115"/>
      <c r="BE81" s="189"/>
      <c r="BF81" s="213"/>
      <c r="BG81" s="127"/>
      <c r="BH81" s="194"/>
      <c r="BI81" s="68"/>
      <c r="BJ81" s="69"/>
      <c r="BK81" s="120"/>
      <c r="BL81" s="121"/>
      <c r="BM81" s="114"/>
      <c r="BN81" s="115"/>
      <c r="BO81" s="120"/>
      <c r="BP81" s="111"/>
      <c r="BQ81" s="127"/>
      <c r="BR81" s="117"/>
      <c r="BS81" s="120"/>
      <c r="BT81" s="111"/>
      <c r="BU81" s="114"/>
      <c r="BV81" s="115"/>
      <c r="BW81" s="68"/>
      <c r="BX81" s="75"/>
      <c r="BY81" s="120"/>
      <c r="BZ81" s="111"/>
      <c r="CA81" s="114"/>
      <c r="CB81" s="115"/>
      <c r="CC81" s="76"/>
      <c r="CD81" s="71"/>
      <c r="CE81" s="139"/>
      <c r="CF81" s="140"/>
      <c r="CG81" s="124"/>
      <c r="CH81" s="115"/>
      <c r="CI81" s="139"/>
      <c r="CJ81" s="111"/>
      <c r="CK81" s="127"/>
      <c r="CL81" s="117"/>
      <c r="CM81" s="268"/>
      <c r="CN81" s="267"/>
      <c r="CO81" s="139"/>
      <c r="CP81" s="111"/>
      <c r="CQ81" s="127"/>
      <c r="CR81" s="117"/>
      <c r="CS81" s="189"/>
      <c r="CT81" s="151">
        <v>0</v>
      </c>
      <c r="CU81" s="171"/>
      <c r="CV81" s="148">
        <v>0</v>
      </c>
      <c r="CW81" s="156"/>
      <c r="CX81" s="151">
        <v>0</v>
      </c>
      <c r="CY81" s="127"/>
      <c r="CZ81" s="148">
        <v>0</v>
      </c>
      <c r="DA81" s="78">
        <f>LARGE((H81,AD81,AF81,J81,L81,Z81,AB81,N81,P81,R81,T81,V81,X81,AL81,AN81,AH81,AJ81,AP81,AR81,AT81,AV81,BB81,BD81,BF81,BH81,BJ81,BL81,BN81,AX81,AZ81,BP81,BR81,BT81,BV81,BX81,BZ81,CB81,CD81,CF81,CH81,CJ81,CL81,CN81,CP81,CR81,CT81,CV81,CX81,CZ81),1)+LARGE((H81,AD81:AF81,J81,L81,Z81,AB81,N81,P81,R81,T81,V81,X81,AL81,AN81,AH81,AJ81,AP81,AR81,AT81,AV81,BB81,BD81,BF81,BH81,BJ81,BL81,BN81,AX81,AZ81,BP81,BR81,BT81,BV81,BX81,BZ81,CB81,CD81,CF81,CH81,CJ81,CL81,CN81,CP81,CR81,CT81,CV81,CX81,CZ81),2)+LARGE((H81,AD81,AF81,J81,L81,Z81,AB81,N81,P81,R81,T81,V81,X81,AL81,AN81,AH81,AJ81,AP81,AR81,AT81,AV81,BB81,BD81,BF81,BH81,BJ81,BL81,BN81,AX81,AZ81,BP81,BR81,BT81,BV81,BX81,BZ81,CB81,CJ81,CL81,CD81,CF81,CH81,CP81,CN81,CR81,CT81,CV81,CX81,CZ81),3)+LARGE((H81,AD81,AF81,J81,L81,Z81,AB81,N81,P81,R81,T81,V81,X81,AL81,AN81,AH81,AJ81,AP81,AR81,AT81,AV81,BB81,BD81,BF81,BH81,BJ81,BL81,BN81,AX81,AZ81,BP81,BR81,BT81,BV81,BX81,BZ81,CB81,CD81,CF81,CH81,CJ81,CL81,CN81,CP81,CR81,CT81,CV81,CX81,CZ81),4)+LARGE((H81,AD81,AF81,J81,L81,Z81,AB81,N81,P81,R81,T81,V81,X81,AL81,AN81,AH81,AJ81,AP81,AR81,AT81,AV81,BB81,BD81,BF81,BH81,BJ81,BL81,BN81,AX81,AZ81,BP81,BR81,BT81,BV81,BX81,BZ81,CB81,CD81,CF81,CH81,CN81,CP81,CR81,CT81,CV81,CL81,CJ81,CX81,CZ81),5)</f>
        <v>197.86999999999998</v>
      </c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</row>
    <row r="82" spans="1:209" s="2" customFormat="1" ht="15.75" customHeight="1" thickTop="1" thickBot="1" x14ac:dyDescent="0.3">
      <c r="A82" s="3"/>
      <c r="B82" s="80">
        <v>76</v>
      </c>
      <c r="C82" s="103" t="s">
        <v>253</v>
      </c>
      <c r="D82" s="106" t="s">
        <v>254</v>
      </c>
      <c r="E82" s="107">
        <v>2005</v>
      </c>
      <c r="F82" s="108" t="s">
        <v>255</v>
      </c>
      <c r="G82" s="331"/>
      <c r="H82" s="332"/>
      <c r="I82" s="120"/>
      <c r="J82" s="111"/>
      <c r="K82" s="114"/>
      <c r="L82" s="113"/>
      <c r="M82" s="109"/>
      <c r="N82" s="110"/>
      <c r="O82" s="112"/>
      <c r="P82" s="113"/>
      <c r="Q82" s="156"/>
      <c r="R82" s="213"/>
      <c r="S82" s="127"/>
      <c r="T82" s="206"/>
      <c r="U82" s="109"/>
      <c r="V82" s="110"/>
      <c r="W82" s="112"/>
      <c r="X82" s="113"/>
      <c r="Y82" s="120"/>
      <c r="Z82" s="111"/>
      <c r="AA82" s="114"/>
      <c r="AB82" s="113"/>
      <c r="AC82" s="156"/>
      <c r="AD82" s="213"/>
      <c r="AE82" s="127">
        <v>8</v>
      </c>
      <c r="AF82" s="194">
        <f>(VLOOKUP(AE82,multiple,2,FALSE))*$AF$5</f>
        <v>118</v>
      </c>
      <c r="AG82" s="120"/>
      <c r="AH82" s="111"/>
      <c r="AI82" s="114"/>
      <c r="AJ82" s="113"/>
      <c r="AK82" s="120"/>
      <c r="AL82" s="111"/>
      <c r="AM82" s="114"/>
      <c r="AN82" s="115"/>
      <c r="AO82" s="118"/>
      <c r="AP82" s="116"/>
      <c r="AQ82" s="114">
        <v>25</v>
      </c>
      <c r="AR82" s="122">
        <f>(VLOOKUP(AQ82,multiple,2,FALSE))*$AR$5</f>
        <v>75.179999999999993</v>
      </c>
      <c r="AS82" s="156"/>
      <c r="AT82" s="213"/>
      <c r="AU82" s="127"/>
      <c r="AV82" s="194"/>
      <c r="AW82" s="120"/>
      <c r="AX82" s="111"/>
      <c r="AY82" s="114"/>
      <c r="AZ82" s="115"/>
      <c r="BA82" s="120"/>
      <c r="BB82" s="119"/>
      <c r="BC82" s="114"/>
      <c r="BD82" s="115"/>
      <c r="BE82" s="156"/>
      <c r="BF82" s="213"/>
      <c r="BG82" s="127"/>
      <c r="BH82" s="194"/>
      <c r="BI82" s="68"/>
      <c r="BJ82" s="69"/>
      <c r="BK82" s="120"/>
      <c r="BL82" s="121"/>
      <c r="BM82" s="114"/>
      <c r="BN82" s="115"/>
      <c r="BO82" s="120"/>
      <c r="BP82" s="111"/>
      <c r="BQ82" s="127"/>
      <c r="BR82" s="117"/>
      <c r="BS82" s="120"/>
      <c r="BT82" s="111"/>
      <c r="BU82" s="114"/>
      <c r="BV82" s="115"/>
      <c r="BW82" s="68"/>
      <c r="BX82" s="75"/>
      <c r="BY82" s="120"/>
      <c r="BZ82" s="111"/>
      <c r="CA82" s="114"/>
      <c r="CB82" s="115"/>
      <c r="CC82" s="76"/>
      <c r="CD82" s="71"/>
      <c r="CE82" s="139"/>
      <c r="CF82" s="140"/>
      <c r="CG82" s="124"/>
      <c r="CH82" s="117"/>
      <c r="CI82" s="139"/>
      <c r="CJ82" s="111"/>
      <c r="CK82" s="127"/>
      <c r="CL82" s="129"/>
      <c r="CM82" s="302"/>
      <c r="CN82" s="304"/>
      <c r="CO82" s="139"/>
      <c r="CP82" s="111"/>
      <c r="CQ82" s="127"/>
      <c r="CR82" s="129"/>
      <c r="CS82" s="156"/>
      <c r="CT82" s="151">
        <v>0</v>
      </c>
      <c r="CU82" s="171"/>
      <c r="CV82" s="148">
        <v>0</v>
      </c>
      <c r="CW82" s="156"/>
      <c r="CX82" s="151">
        <v>0</v>
      </c>
      <c r="CY82" s="137"/>
      <c r="CZ82" s="148">
        <v>0</v>
      </c>
      <c r="DA82" s="78">
        <f>LARGE((H82,AD82,AF82,J82,L82,Z82,AB82,N82,P82,R82,T82,V82,X82,AL82,AN82,AH82,AJ82,AP82,AR82,AT82,AV82,BB82,BD82,BF82,BH82,BJ82,BL82,BN82,AX82,AZ82,BP82,BR82,BT82,BV82,BX82,BZ82,CB82,CD82,CF82,CH82,CJ82,CL82,CN82,CP82,CR82,CT82,CV82,CX82,CZ82),1)+LARGE((H82,AD82:AF82,J82,L82,Z82,AB82,N82,P82,R82,T82,V82,X82,AL82,AN82,AH82,AJ82,AP82,AR82,AT82,AV82,BB82,BD82,BF82,BH82,BJ82,BL82,BN82,AX82,AZ82,BP82,BR82,BT82,BV82,BX82,BZ82,CB82,CD82,CF82,CH82,CJ82,CL82,CN82,CP82,CR82,CT82,CV82,CX82,CZ82),2)+LARGE((H82,AD82,AF82,J82,L82,Z82,AB82,N82,P82,R82,T82,V82,X82,AL82,AN82,AH82,AJ82,AP82,AR82,AT82,AV82,BB82,BD82,BF82,BH82,BJ82,BL82,BN82,AX82,AZ82,BP82,BR82,BT82,BV82,BX82,BZ82,CB82,CJ82,CL82,CD82,CF82,CH82,CP82,CN82,CR82,CT82,CV82,CX82,CZ82),3)+LARGE((H82,AD82,AF82,J82,L82,Z82,AB82,N82,P82,R82,T82,V82,X82,AL82,AN82,AH82,AJ82,AP82,AR82,AT82,AV82,BB82,BD82,BF82,BH82,BJ82,BL82,BN82,AX82,AZ82,BP82,BR82,BT82,BV82,BX82,BZ82,CB82,CD82,CF82,CH82,CJ82,CL82,CN82,CP82,CR82,CT82,CV82,CX82,CZ82),4)+LARGE((H82,AD82,AF82,J82,L82,Z82,AB82,N82,P82,R82,T82,V82,X82,AL82,AN82,AH82,AJ82,AP82,AR82,AT82,AV82,BB82,BD82,BF82,BH82,BJ82,BL82,BN82,AX82,AZ82,BP82,BR82,BT82,BV82,BX82,BZ82,CB82,CD82,CF82,CH82,CN82,CP82,CR82,CT82,CV82,CL82,CJ82,CX82,CZ82),5)</f>
        <v>193.18</v>
      </c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</row>
    <row r="83" spans="1:209" s="2" customFormat="1" ht="15.75" customHeight="1" thickTop="1" thickBot="1" x14ac:dyDescent="0.3">
      <c r="A83" s="3"/>
      <c r="B83" s="80">
        <v>77</v>
      </c>
      <c r="C83" s="104" t="s">
        <v>150</v>
      </c>
      <c r="D83" s="100" t="s">
        <v>34</v>
      </c>
      <c r="E83" s="101">
        <v>2003</v>
      </c>
      <c r="F83" s="102" t="s">
        <v>151</v>
      </c>
      <c r="G83" s="331"/>
      <c r="H83" s="332"/>
      <c r="I83" s="120">
        <v>11</v>
      </c>
      <c r="J83" s="111">
        <v>0</v>
      </c>
      <c r="K83" s="114"/>
      <c r="L83" s="113"/>
      <c r="M83" s="109"/>
      <c r="N83" s="110"/>
      <c r="O83" s="112"/>
      <c r="P83" s="113"/>
      <c r="Q83" s="189"/>
      <c r="R83" s="200"/>
      <c r="S83" s="127"/>
      <c r="T83" s="206"/>
      <c r="U83" s="109">
        <v>16</v>
      </c>
      <c r="V83" s="110">
        <v>0</v>
      </c>
      <c r="W83" s="112"/>
      <c r="X83" s="113"/>
      <c r="Y83" s="120"/>
      <c r="Z83" s="111"/>
      <c r="AA83" s="114"/>
      <c r="AB83" s="113"/>
      <c r="AC83" s="189"/>
      <c r="AD83" s="200"/>
      <c r="AE83" s="127"/>
      <c r="AF83" s="206"/>
      <c r="AG83" s="120"/>
      <c r="AH83" s="111"/>
      <c r="AI83" s="114"/>
      <c r="AJ83" s="113"/>
      <c r="AK83" s="120"/>
      <c r="AL83" s="111"/>
      <c r="AM83" s="114"/>
      <c r="AN83" s="115"/>
      <c r="AO83" s="118">
        <v>37</v>
      </c>
      <c r="AP83" s="116">
        <v>0</v>
      </c>
      <c r="AQ83" s="114"/>
      <c r="AR83" s="122"/>
      <c r="AS83" s="189"/>
      <c r="AT83" s="200"/>
      <c r="AU83" s="127"/>
      <c r="AV83" s="206"/>
      <c r="AW83" s="120"/>
      <c r="AX83" s="111"/>
      <c r="AY83" s="114"/>
      <c r="AZ83" s="115"/>
      <c r="BA83" s="120"/>
      <c r="BB83" s="119"/>
      <c r="BC83" s="114"/>
      <c r="BD83" s="115"/>
      <c r="BE83" s="189"/>
      <c r="BF83" s="200"/>
      <c r="BG83" s="127"/>
      <c r="BH83" s="206"/>
      <c r="BI83" s="68"/>
      <c r="BJ83" s="69"/>
      <c r="BK83" s="120">
        <v>9</v>
      </c>
      <c r="BL83" s="121">
        <v>0</v>
      </c>
      <c r="BM83" s="114"/>
      <c r="BN83" s="115"/>
      <c r="BO83" s="120"/>
      <c r="BP83" s="111"/>
      <c r="BQ83" s="127"/>
      <c r="BR83" s="117"/>
      <c r="BS83" s="120">
        <v>15</v>
      </c>
      <c r="BT83" s="111">
        <v>0</v>
      </c>
      <c r="BU83" s="114"/>
      <c r="BV83" s="115"/>
      <c r="BW83" s="68"/>
      <c r="BX83" s="75"/>
      <c r="BY83" s="120">
        <v>5</v>
      </c>
      <c r="BZ83" s="119">
        <f>(VLOOKUP(BY83,multiple,2,FALSE))*BZ$5</f>
        <v>178.75</v>
      </c>
      <c r="CA83" s="114"/>
      <c r="CB83" s="115"/>
      <c r="CC83" s="76"/>
      <c r="CD83" s="71"/>
      <c r="CE83" s="139"/>
      <c r="CF83" s="111"/>
      <c r="CG83" s="124"/>
      <c r="CH83" s="117"/>
      <c r="CI83" s="139"/>
      <c r="CJ83" s="111"/>
      <c r="CK83" s="127"/>
      <c r="CL83" s="117"/>
      <c r="CM83" s="268"/>
      <c r="CN83" s="266"/>
      <c r="CO83" s="139"/>
      <c r="CP83" s="111"/>
      <c r="CQ83" s="127"/>
      <c r="CR83" s="117"/>
      <c r="CS83" s="189"/>
      <c r="CT83" s="151">
        <v>0</v>
      </c>
      <c r="CU83" s="171"/>
      <c r="CV83" s="148">
        <v>0</v>
      </c>
      <c r="CW83" s="156"/>
      <c r="CX83" s="151">
        <v>0</v>
      </c>
      <c r="CY83" s="171"/>
      <c r="CZ83" s="145">
        <v>0</v>
      </c>
      <c r="DA83" s="78">
        <f>LARGE((H83,AD83,AF83,J83,L83,Z83,AB83,N83,P83,R83,T83,V83,X83,AL83,AN83,AH83,AJ83,AP83,AR83,AT83,AV83,BB83,BD83,BF83,BH83,BJ83,BL83,BN83,AX83,AZ83,BP83,BR83,BT83,BV83,BX83,BZ83,CB83,CD83,CF83,CH83,CJ83,CL83,CN83,CP83,CR83,CT83,CV83,CX83,CZ83),1)+LARGE((H83,AD83:AF83,J83,L83,Z83,AB83,N83,P83,R83,T83,V83,X83,AL83,AN83,AH83,AJ83,AP83,AR83,AT83,AV83,BB83,BD83,BF83,BH83,BJ83,BL83,BN83,AX83,AZ83,BP83,BR83,BT83,BV83,BX83,BZ83,CB83,CD83,CF83,CH83,CJ83,CL83,CN83,CP83,CR83,CT83,CV83,CX83,CZ83),2)+LARGE((H83,AD83,AF83,J83,L83,Z83,AB83,N83,P83,R83,T83,V83,X83,AL83,AN83,AH83,AJ83,AP83,AR83,AT83,AV83,BB83,BD83,BF83,BH83,BJ83,BL83,BN83,AX83,AZ83,BP83,BR83,BT83,BV83,BX83,BZ83,CB83,CJ83,CL83,CD83,CF83,CH83,CP83,CN83,CR83,CT83,CV83,CX83,CZ83),3)+LARGE((H83,AD83,AF83,J83,L83,Z83,AB83,N83,P83,R83,T83,V83,X83,AL83,AN83,AH83,AJ83,AP83,AR83,AT83,AV83,BB83,BD83,BF83,BH83,BJ83,BL83,BN83,AX83,AZ83,BP83,BR83,BT83,BV83,BX83,BZ83,CB83,CD83,CF83,CH83,CJ83,CL83,CN83,CP83,CR83,CT83,CV83,CX83,CZ83),4)+LARGE((H83,AD83,AF83,J83,L83,Z83,AB83,N83,P83,R83,T83,V83,X83,AL83,AN83,AH83,AJ83,AP83,AR83,AT83,AV83,BB83,BD83,BF83,BH83,BJ83,BL83,BN83,AX83,AZ83,BP83,BR83,BT83,BV83,BX83,BZ83,CB83,CD83,CF83,CH83,CN83,CP83,CR83,CT83,CV83,CL83,CJ83,CX83,CZ83),5)</f>
        <v>178.75</v>
      </c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</row>
    <row r="84" spans="1:209" s="2" customFormat="1" ht="15.75" customHeight="1" thickTop="1" thickBot="1" x14ac:dyDescent="0.3">
      <c r="A84" s="3"/>
      <c r="B84" s="80">
        <v>78</v>
      </c>
      <c r="C84" s="104" t="s">
        <v>198</v>
      </c>
      <c r="D84" s="100" t="s">
        <v>199</v>
      </c>
      <c r="E84" s="101">
        <v>2003</v>
      </c>
      <c r="F84" s="102"/>
      <c r="G84" s="331"/>
      <c r="H84" s="332"/>
      <c r="I84" s="120"/>
      <c r="J84" s="119"/>
      <c r="K84" s="114"/>
      <c r="L84" s="113"/>
      <c r="M84" s="109"/>
      <c r="N84" s="110"/>
      <c r="O84" s="112"/>
      <c r="P84" s="113"/>
      <c r="Q84" s="189"/>
      <c r="R84" s="213"/>
      <c r="S84" s="127"/>
      <c r="T84" s="206"/>
      <c r="U84" s="109"/>
      <c r="V84" s="110"/>
      <c r="W84" s="112"/>
      <c r="X84" s="113"/>
      <c r="Y84" s="120"/>
      <c r="Z84" s="111"/>
      <c r="AA84" s="114"/>
      <c r="AB84" s="113"/>
      <c r="AC84" s="189"/>
      <c r="AD84" s="213"/>
      <c r="AE84" s="127"/>
      <c r="AF84" s="206"/>
      <c r="AG84" s="120"/>
      <c r="AH84" s="111"/>
      <c r="AI84" s="114"/>
      <c r="AJ84" s="113"/>
      <c r="AK84" s="120"/>
      <c r="AL84" s="111"/>
      <c r="AM84" s="114"/>
      <c r="AN84" s="115"/>
      <c r="AO84" s="118">
        <v>25</v>
      </c>
      <c r="AP84" s="116">
        <f>(VLOOKUP(AO84,multiple,2,FALSE))*$AP$5</f>
        <v>176.81999999999996</v>
      </c>
      <c r="AQ84" s="114"/>
      <c r="AR84" s="122"/>
      <c r="AS84" s="189"/>
      <c r="AT84" s="213"/>
      <c r="AU84" s="127"/>
      <c r="AV84" s="206"/>
      <c r="AW84" s="120"/>
      <c r="AX84" s="111"/>
      <c r="AY84" s="114"/>
      <c r="AZ84" s="115"/>
      <c r="BA84" s="120"/>
      <c r="BB84" s="119"/>
      <c r="BC84" s="114"/>
      <c r="BD84" s="115"/>
      <c r="BE84" s="189"/>
      <c r="BF84" s="213"/>
      <c r="BG84" s="127"/>
      <c r="BH84" s="206"/>
      <c r="BI84" s="68"/>
      <c r="BJ84" s="69"/>
      <c r="BK84" s="120"/>
      <c r="BL84" s="121"/>
      <c r="BM84" s="114"/>
      <c r="BN84" s="115"/>
      <c r="BO84" s="120"/>
      <c r="BP84" s="111"/>
      <c r="BQ84" s="127"/>
      <c r="BR84" s="117"/>
      <c r="BS84" s="120"/>
      <c r="BT84" s="111"/>
      <c r="BU84" s="114"/>
      <c r="BV84" s="115"/>
      <c r="BW84" s="68"/>
      <c r="BX84" s="75"/>
      <c r="BY84" s="120"/>
      <c r="BZ84" s="119"/>
      <c r="CA84" s="114"/>
      <c r="CB84" s="115"/>
      <c r="CC84" s="76"/>
      <c r="CD84" s="71"/>
      <c r="CE84" s="139"/>
      <c r="CF84" s="140"/>
      <c r="CG84" s="124"/>
      <c r="CH84" s="117"/>
      <c r="CI84" s="139"/>
      <c r="CJ84" s="111"/>
      <c r="CK84" s="127"/>
      <c r="CL84" s="117"/>
      <c r="CM84" s="268"/>
      <c r="CN84" s="267"/>
      <c r="CO84" s="139"/>
      <c r="CP84" s="111"/>
      <c r="CQ84" s="127"/>
      <c r="CR84" s="117"/>
      <c r="CS84" s="189"/>
      <c r="CT84" s="151">
        <v>0</v>
      </c>
      <c r="CU84" s="171"/>
      <c r="CV84" s="148">
        <v>0</v>
      </c>
      <c r="CW84" s="156"/>
      <c r="CX84" s="151">
        <v>0</v>
      </c>
      <c r="CY84" s="171"/>
      <c r="CZ84" s="148">
        <v>0</v>
      </c>
      <c r="DA84" s="78">
        <f>LARGE((H84,AD84,AF84,J84,L84,Z84,AB84,N84,P84,R84,T84,V84,X84,AL84,AN84,AH84,AJ84,AP84,AR84,AT84,AV84,BB84,BD84,BF84,BH84,BJ84,BL84,BN84,AX84,AZ84,BP84,BR84,BT84,BV84,BX84,BZ84,CB84,CD84,CF84,CH84,CJ84,CL84,CN84,CP84,CR84,CT84,CV84,CX84,CZ84),1)+LARGE((H84,AD84:AF84,J84,L84,Z84,AB84,N84,P84,R84,T84,V84,X84,AL84,AN84,AH84,AJ84,AP84,AR84,AT84,AV84,BB84,BD84,BF84,BH84,BJ84,BL84,BN84,AX84,AZ84,BP84,BR84,BT84,BV84,BX84,BZ84,CB84,CD84,CF84,CH84,CJ84,CL84,CN84,CP84,CR84,CT84,CV84,CX84,CZ84),2)+LARGE((H84,AD84,AF84,J84,L84,Z84,AB84,N84,P84,R84,T84,V84,X84,AL84,AN84,AH84,AJ84,AP84,AR84,AT84,AV84,BB84,BD84,BF84,BH84,BJ84,BL84,BN84,AX84,AZ84,BP84,BR84,BT84,BV84,BX84,BZ84,CB84,CJ84,CL84,CD84,CF84,CH84,CP84,CN84,CR84,CT84,CV84,CX84,CZ84),3)+LARGE((H84,AD84,AF84,J84,L84,Z84,AB84,N84,P84,R84,T84,V84,X84,AL84,AN84,AH84,AJ84,AP84,AR84,AT84,AV84,BB84,BD84,BF84,BH84,BJ84,BL84,BN84,AX84,AZ84,BP84,BR84,BT84,BV84,BX84,BZ84,CB84,CD84,CF84,CH84,CJ84,CL84,CN84,CP84,CR84,CT84,CV84,CX84,CZ84),4)+LARGE((H84,AD84,AF84,J84,L84,Z84,AB84,N84,P84,R84,T84,V84,X84,AL84,AN84,AH84,AJ84,AP84,AR84,AT84,AV84,BB84,BD84,BF84,BH84,BJ84,BL84,BN84,AX84,AZ84,BP84,BR84,BT84,BV84,BX84,BZ84,CB84,CD84,CF84,CH84,CN84,CP84,CR84,CT84,CV84,CL84,CJ84,CX84,CZ84),5)</f>
        <v>176.81999999999996</v>
      </c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</row>
    <row r="85" spans="1:209" s="2" customFormat="1" ht="15.75" customHeight="1" thickTop="1" thickBot="1" x14ac:dyDescent="0.3">
      <c r="A85" s="3"/>
      <c r="B85" s="80">
        <v>79</v>
      </c>
      <c r="C85" s="184" t="s">
        <v>247</v>
      </c>
      <c r="D85" s="181" t="s">
        <v>248</v>
      </c>
      <c r="E85" s="182">
        <v>2006</v>
      </c>
      <c r="F85" s="183" t="s">
        <v>37</v>
      </c>
      <c r="G85" s="331"/>
      <c r="H85" s="348"/>
      <c r="I85" s="120"/>
      <c r="J85" s="119"/>
      <c r="K85" s="114"/>
      <c r="L85" s="113"/>
      <c r="M85" s="109"/>
      <c r="N85" s="110"/>
      <c r="O85" s="112"/>
      <c r="P85" s="113"/>
      <c r="Q85" s="189"/>
      <c r="R85" s="200"/>
      <c r="S85" s="127">
        <v>27</v>
      </c>
      <c r="T85" s="194">
        <v>0</v>
      </c>
      <c r="U85" s="109"/>
      <c r="V85" s="110"/>
      <c r="W85" s="112"/>
      <c r="X85" s="113"/>
      <c r="Y85" s="120"/>
      <c r="Z85" s="111"/>
      <c r="AA85" s="114"/>
      <c r="AB85" s="113"/>
      <c r="AC85" s="189"/>
      <c r="AD85" s="200"/>
      <c r="AE85" s="127">
        <v>13</v>
      </c>
      <c r="AF85" s="194">
        <f>(VLOOKUP(AE85,multiple,2,FALSE))*$AF$5</f>
        <v>61.949999999999989</v>
      </c>
      <c r="AG85" s="120"/>
      <c r="AH85" s="111"/>
      <c r="AI85" s="114"/>
      <c r="AJ85" s="113"/>
      <c r="AK85" s="120"/>
      <c r="AL85" s="111"/>
      <c r="AM85" s="114"/>
      <c r="AN85" s="115"/>
      <c r="AO85" s="118"/>
      <c r="AP85" s="116"/>
      <c r="AQ85" s="114"/>
      <c r="AR85" s="122"/>
      <c r="AS85" s="189"/>
      <c r="AT85" s="200"/>
      <c r="AU85" s="127">
        <v>14</v>
      </c>
      <c r="AV85" s="194">
        <f>(VLOOKUP(AU85,multiple,2,FALSE))*$AV$5</f>
        <v>108.99999999999997</v>
      </c>
      <c r="AW85" s="120"/>
      <c r="AX85" s="111"/>
      <c r="AY85" s="114"/>
      <c r="AZ85" s="115"/>
      <c r="BA85" s="120"/>
      <c r="BB85" s="119"/>
      <c r="BC85" s="114"/>
      <c r="BD85" s="115"/>
      <c r="BE85" s="189"/>
      <c r="BF85" s="200"/>
      <c r="BG85" s="127">
        <v>16</v>
      </c>
      <c r="BH85" s="194">
        <v>0</v>
      </c>
      <c r="BI85" s="68"/>
      <c r="BJ85" s="69"/>
      <c r="BK85" s="120"/>
      <c r="BL85" s="121"/>
      <c r="BM85" s="114"/>
      <c r="BN85" s="115"/>
      <c r="BO85" s="120"/>
      <c r="BP85" s="111"/>
      <c r="BQ85" s="127"/>
      <c r="BR85" s="117"/>
      <c r="BS85" s="120"/>
      <c r="BT85" s="111"/>
      <c r="BU85" s="114"/>
      <c r="BV85" s="115"/>
      <c r="BW85" s="68"/>
      <c r="BX85" s="75"/>
      <c r="BY85" s="120"/>
      <c r="BZ85" s="119"/>
      <c r="CA85" s="114"/>
      <c r="CB85" s="115"/>
      <c r="CC85" s="76"/>
      <c r="CD85" s="71"/>
      <c r="CE85" s="139"/>
      <c r="CF85" s="140"/>
      <c r="CG85" s="124"/>
      <c r="CH85" s="117"/>
      <c r="CI85" s="139"/>
      <c r="CJ85" s="111"/>
      <c r="CK85" s="127"/>
      <c r="CL85" s="117"/>
      <c r="CM85" s="302"/>
      <c r="CN85" s="304"/>
      <c r="CO85" s="139"/>
      <c r="CP85" s="111"/>
      <c r="CQ85" s="127"/>
      <c r="CR85" s="117"/>
      <c r="CS85" s="189"/>
      <c r="CT85" s="151">
        <v>0</v>
      </c>
      <c r="CU85" s="171"/>
      <c r="CV85" s="148">
        <v>0</v>
      </c>
      <c r="CW85" s="156"/>
      <c r="CX85" s="151">
        <v>0</v>
      </c>
      <c r="CY85" s="171"/>
      <c r="CZ85" s="148">
        <v>0</v>
      </c>
      <c r="DA85" s="78">
        <f>LARGE((H85,AD85,AF85,J85,L85,Z85,AB85,N85,P85,R85,T85,V85,X85,AL85,AN85,AH85,AJ85,AP85,AR85,AT85,AV85,BB85,BD85,BF85,BH85,BJ85,BL85,BN85,AX85,AZ85,BP85,BR85,BT85,BV85,BX85,BZ85,CB85,CD85,CF85,CH85,CJ85,CL85,CN85,CP85,CR85,CT85,CV85,CX85,CZ85),1)+LARGE((H85,AD85:AF85,J85,L85,Z85,AB85,N85,P85,R85,T85,V85,X85,AL85,AN85,AH85,AJ85,AP85,AR85,AT85,AV85,BB85,BD85,BF85,BH85,BJ85,BL85,BN85,AX85,AZ85,BP85,BR85,BT85,BV85,BX85,BZ85,CB85,CD85,CF85,CH85,CJ85,CL85,CN85,CP85,CR85,CT85,CV85,CX85,CZ85),2)+LARGE((H85,AD85,AF85,J85,L85,Z85,AB85,N85,P85,R85,T85,V85,X85,AL85,AN85,AH85,AJ85,AP85,AR85,AT85,AV85,BB85,BD85,BF85,BH85,BJ85,BL85,BN85,AX85,AZ85,BP85,BR85,BT85,BV85,BX85,BZ85,CB85,CJ85,CL85,CD85,CF85,CH85,CP85,CN85,CR85,CT85,CV85,CX85,CZ85),3)+LARGE((H85,AD85,AF85,J85,L85,Z85,AB85,N85,P85,R85,T85,V85,X85,AL85,AN85,AH85,AJ85,AP85,AR85,AT85,AV85,BB85,BD85,BF85,BH85,BJ85,BL85,BN85,AX85,AZ85,BP85,BR85,BT85,BV85,BX85,BZ85,CB85,CD85,CF85,CH85,CJ85,CL85,CN85,CP85,CR85,CT85,CV85,CX85,CZ85),4)+LARGE((H85,AD85,AF85,J85,L85,Z85,AB85,N85,P85,R85,T85,V85,X85,AL85,AN85,AH85,AJ85,AP85,AR85,AT85,AV85,BB85,BD85,BF85,BH85,BJ85,BL85,BN85,AX85,AZ85,BP85,BR85,BT85,BV85,BX85,BZ85,CB85,CD85,CF85,CH85,CN85,CP85,CR85,CT85,CV85,CL85,CJ85,CX85,CZ85),5)</f>
        <v>170.94999999999996</v>
      </c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</row>
    <row r="86" spans="1:209" s="2" customFormat="1" ht="15.75" customHeight="1" thickTop="1" thickBot="1" x14ac:dyDescent="0.3">
      <c r="A86" s="3"/>
      <c r="B86" s="80">
        <v>80</v>
      </c>
      <c r="C86" s="103" t="s">
        <v>138</v>
      </c>
      <c r="D86" s="106" t="s">
        <v>139</v>
      </c>
      <c r="E86" s="107">
        <v>2004</v>
      </c>
      <c r="F86" s="108" t="s">
        <v>140</v>
      </c>
      <c r="G86" s="331"/>
      <c r="H86" s="332"/>
      <c r="I86" s="120"/>
      <c r="J86" s="119"/>
      <c r="K86" s="114"/>
      <c r="L86" s="113"/>
      <c r="M86" s="109"/>
      <c r="N86" s="110"/>
      <c r="O86" s="112">
        <v>3</v>
      </c>
      <c r="P86" s="113">
        <v>0</v>
      </c>
      <c r="Q86" s="189"/>
      <c r="R86" s="200"/>
      <c r="S86" s="127"/>
      <c r="T86" s="206"/>
      <c r="U86" s="109"/>
      <c r="V86" s="110"/>
      <c r="W86" s="112">
        <v>14</v>
      </c>
      <c r="X86" s="113">
        <v>0</v>
      </c>
      <c r="Y86" s="120"/>
      <c r="Z86" s="111"/>
      <c r="AA86" s="114"/>
      <c r="AB86" s="113"/>
      <c r="AC86" s="189"/>
      <c r="AD86" s="200"/>
      <c r="AE86" s="127"/>
      <c r="AF86" s="206"/>
      <c r="AG86" s="120"/>
      <c r="AH86" s="111"/>
      <c r="AI86" s="114">
        <v>22</v>
      </c>
      <c r="AJ86" s="113">
        <f>(VLOOKUP(AI86,UMM,2,FALSE))*$AJ$5</f>
        <v>48.599999999999994</v>
      </c>
      <c r="AK86" s="120"/>
      <c r="AL86" s="111"/>
      <c r="AM86" s="114"/>
      <c r="AN86" s="115"/>
      <c r="AO86" s="118">
        <v>45</v>
      </c>
      <c r="AP86" s="116">
        <v>0</v>
      </c>
      <c r="AQ86" s="114"/>
      <c r="AR86" s="122"/>
      <c r="AS86" s="189"/>
      <c r="AT86" s="200"/>
      <c r="AU86" s="127"/>
      <c r="AV86" s="206"/>
      <c r="AW86" s="120"/>
      <c r="AX86" s="111"/>
      <c r="AY86" s="114"/>
      <c r="AZ86" s="115"/>
      <c r="BA86" s="120"/>
      <c r="BB86" s="119"/>
      <c r="BC86" s="114">
        <v>24</v>
      </c>
      <c r="BD86" s="115">
        <f>(VLOOKUP(BC86,multiple,2,FALSE))*$BD$5</f>
        <v>113.51999999999998</v>
      </c>
      <c r="BE86" s="189"/>
      <c r="BF86" s="200"/>
      <c r="BG86" s="127"/>
      <c r="BH86" s="206"/>
      <c r="BI86" s="68"/>
      <c r="BJ86" s="69"/>
      <c r="BK86" s="120"/>
      <c r="BL86" s="121"/>
      <c r="BM86" s="114"/>
      <c r="BN86" s="115"/>
      <c r="BO86" s="120"/>
      <c r="BP86" s="111"/>
      <c r="BQ86" s="127">
        <v>19</v>
      </c>
      <c r="BR86" s="117">
        <v>0</v>
      </c>
      <c r="BS86" s="120"/>
      <c r="BT86" s="111"/>
      <c r="BU86" s="114"/>
      <c r="BV86" s="115"/>
      <c r="BW86" s="68"/>
      <c r="BX86" s="75"/>
      <c r="BY86" s="120"/>
      <c r="BZ86" s="119"/>
      <c r="CA86" s="114"/>
      <c r="CB86" s="115"/>
      <c r="CC86" s="76"/>
      <c r="CD86" s="71"/>
      <c r="CE86" s="139"/>
      <c r="CF86" s="140"/>
      <c r="CG86" s="124"/>
      <c r="CH86" s="117"/>
      <c r="CI86" s="139"/>
      <c r="CJ86" s="111"/>
      <c r="CK86" s="127"/>
      <c r="CL86" s="129"/>
      <c r="CM86" s="268"/>
      <c r="CN86" s="267">
        <v>0</v>
      </c>
      <c r="CO86" s="139"/>
      <c r="CP86" s="111"/>
      <c r="CQ86" s="127"/>
      <c r="CR86" s="129"/>
      <c r="CS86" s="189"/>
      <c r="CT86" s="151">
        <v>0</v>
      </c>
      <c r="CU86" s="171"/>
      <c r="CV86" s="148">
        <v>0</v>
      </c>
      <c r="CW86" s="156"/>
      <c r="CX86" s="151">
        <v>0</v>
      </c>
      <c r="CY86" s="137"/>
      <c r="CZ86" s="148">
        <v>0</v>
      </c>
      <c r="DA86" s="78">
        <f>LARGE((H86,AD86,AF86,J86,L86,Z86,AB86,N86,P86,R86,T86,V86,X86,AL86,AN86,AH86,AJ86,AP86,AR86,AT86,AV86,BB86,BD86,BF86,BH86,BJ86,BL86,BN86,AX86,AZ86,BP86,BR86,BT86,BV86,BX86,BZ86,CB86,CD86,CF86,CH86,CJ86,CL86,CN86,CP86,CR86,CT86,CV86,CX86,CZ86),1)+LARGE((H86,AD86:AF86,J86,L86,Z86,AB86,N86,P86,R86,T86,V86,X86,AL86,AN86,AH86,AJ86,AP86,AR86,AT86,AV86,BB86,BD86,BF86,BH86,BJ86,BL86,BN86,AX86,AZ86,BP86,BR86,BT86,BV86,BX86,BZ86,CB86,CD86,CF86,CH86,CJ86,CL86,CN86,CP86,CR86,CT86,CV86,CX86,CZ86),2)+LARGE((H86,AD86,AF86,J86,L86,Z86,AB86,N86,P86,R86,T86,V86,X86,AL86,AN86,AH86,AJ86,AP86,AR86,AT86,AV86,BB86,BD86,BF86,BH86,BJ86,BL86,BN86,AX86,AZ86,BP86,BR86,BT86,BV86,BX86,BZ86,CB86,CJ86,CL86,CD86,CF86,CH86,CP86,CN86,CR86,CT86,CV86,CX86,CZ86),3)+LARGE((H86,AD86,AF86,J86,L86,Z86,AB86,N86,P86,R86,T86,V86,X86,AL86,AN86,AH86,AJ86,AP86,AR86,AT86,AV86,BB86,BD86,BF86,BH86,BJ86,BL86,BN86,AX86,AZ86,BP86,BR86,BT86,BV86,BX86,BZ86,CB86,CD86,CF86,CH86,CJ86,CL86,CN86,CP86,CR86,CT86,CV86,CX86,CZ86),4)+LARGE((H86,AD86,AF86,J86,L86,Z86,AB86,N86,P86,R86,T86,V86,X86,AL86,AN86,AH86,AJ86,AP86,AR86,AT86,AV86,BB86,BD86,BF86,BH86,BJ86,BL86,BN86,AX86,AZ86,BP86,BR86,BT86,BV86,BX86,BZ86,CB86,CD86,CF86,CH86,CN86,CP86,CR86,CT86,CV86,CL86,CJ86,CX86,CZ86),5)</f>
        <v>162.11999999999998</v>
      </c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</row>
    <row r="87" spans="1:209" s="2" customFormat="1" ht="15.75" customHeight="1" thickTop="1" thickBot="1" x14ac:dyDescent="0.3">
      <c r="A87" s="3"/>
      <c r="B87" s="80">
        <v>81</v>
      </c>
      <c r="C87" s="104" t="s">
        <v>115</v>
      </c>
      <c r="D87" s="100" t="s">
        <v>58</v>
      </c>
      <c r="E87" s="101">
        <v>2003</v>
      </c>
      <c r="F87" s="102" t="s">
        <v>51</v>
      </c>
      <c r="G87" s="331"/>
      <c r="H87" s="332"/>
      <c r="I87" s="120"/>
      <c r="J87" s="119"/>
      <c r="K87" s="114"/>
      <c r="L87" s="113"/>
      <c r="M87" s="109"/>
      <c r="N87" s="110"/>
      <c r="O87" s="112"/>
      <c r="P87" s="113"/>
      <c r="Q87" s="156"/>
      <c r="R87" s="233"/>
      <c r="S87" s="127"/>
      <c r="T87" s="206"/>
      <c r="U87" s="109"/>
      <c r="V87" s="110"/>
      <c r="W87" s="112"/>
      <c r="X87" s="113"/>
      <c r="Y87" s="120">
        <v>8</v>
      </c>
      <c r="Z87" s="111">
        <v>0</v>
      </c>
      <c r="AA87" s="114"/>
      <c r="AB87" s="113"/>
      <c r="AC87" s="156"/>
      <c r="AD87" s="233"/>
      <c r="AE87" s="127"/>
      <c r="AF87" s="206"/>
      <c r="AG87" s="120"/>
      <c r="AH87" s="111"/>
      <c r="AI87" s="114"/>
      <c r="AJ87" s="113"/>
      <c r="AK87" s="120"/>
      <c r="AL87" s="111"/>
      <c r="AM87" s="114"/>
      <c r="AN87" s="115"/>
      <c r="AO87" s="118">
        <v>29</v>
      </c>
      <c r="AP87" s="116">
        <f>(VLOOKUP(AO87,multiple,2,FALSE))*$AP$5</f>
        <v>159.97999999999996</v>
      </c>
      <c r="AQ87" s="114"/>
      <c r="AR87" s="122"/>
      <c r="AS87" s="156"/>
      <c r="AT87" s="233"/>
      <c r="AU87" s="127"/>
      <c r="AV87" s="206"/>
      <c r="AW87" s="120"/>
      <c r="AX87" s="111"/>
      <c r="AY87" s="114"/>
      <c r="AZ87" s="115"/>
      <c r="BA87" s="120"/>
      <c r="BB87" s="119"/>
      <c r="BC87" s="114"/>
      <c r="BD87" s="115"/>
      <c r="BE87" s="156"/>
      <c r="BF87" s="233"/>
      <c r="BG87" s="127"/>
      <c r="BH87" s="206"/>
      <c r="BI87" s="68"/>
      <c r="BJ87" s="69"/>
      <c r="BK87" s="120"/>
      <c r="BL87" s="121"/>
      <c r="BM87" s="114"/>
      <c r="BN87" s="115"/>
      <c r="BO87" s="120"/>
      <c r="BP87" s="111"/>
      <c r="BQ87" s="127"/>
      <c r="BR87" s="117"/>
      <c r="BS87" s="120"/>
      <c r="BT87" s="111"/>
      <c r="BU87" s="114"/>
      <c r="BV87" s="115"/>
      <c r="BW87" s="68"/>
      <c r="BX87" s="75"/>
      <c r="BY87" s="120"/>
      <c r="BZ87" s="119"/>
      <c r="CA87" s="114"/>
      <c r="CB87" s="115"/>
      <c r="CC87" s="76"/>
      <c r="CD87" s="71"/>
      <c r="CE87" s="139"/>
      <c r="CF87" s="140"/>
      <c r="CG87" s="124"/>
      <c r="CH87" s="117"/>
      <c r="CI87" s="139"/>
      <c r="CJ87" s="111"/>
      <c r="CK87" s="127"/>
      <c r="CL87" s="117"/>
      <c r="CM87" s="301"/>
      <c r="CN87" s="307"/>
      <c r="CO87" s="139"/>
      <c r="CP87" s="111"/>
      <c r="CQ87" s="127"/>
      <c r="CR87" s="117"/>
      <c r="CS87" s="156"/>
      <c r="CT87" s="151"/>
      <c r="CU87" s="171"/>
      <c r="CV87" s="148">
        <v>0</v>
      </c>
      <c r="CW87" s="156"/>
      <c r="CX87" s="151">
        <v>0</v>
      </c>
      <c r="CY87" s="137"/>
      <c r="CZ87" s="148">
        <v>0</v>
      </c>
      <c r="DA87" s="78">
        <f>LARGE((H87,AD87,AF87,J87,L87,Z87,AB87,N87,P87,R87,T87,V87,X87,AL87,AN87,AH87,AJ87,AP87,AR87,AT87,AV87,BB87,BD87,BF87,BH87,BJ87,BL87,BN87,AX87,AZ87,BP87,BR87,BT87,BV87,BX87,BZ87,CB87,CD87,CF87,CH87,CJ87,CL87,CN87,CP87,CR87,CT87,CV87,CX87,CZ87),1)+LARGE((H87,AD87:AF87,J87,L87,Z87,AB87,N87,P87,R87,T87,V87,X87,AL87,AN87,AH87,AJ87,AP87,AR87,AT87,AV87,BB87,BD87,BF87,BH87,BJ87,BL87,BN87,AX87,AZ87,BP87,BR87,BT87,BV87,BX87,BZ87,CB87,CD87,CF87,CH87,CJ87,CL87,CN87,CP87,CR87,CT87,CV87,CX87,CZ87),2)+LARGE((H87,AD87,AF87,J87,L87,Z87,AB87,N87,P87,R87,T87,V87,X87,AL87,AN87,AH87,AJ87,AP87,AR87,AT87,AV87,BB87,BD87,BF87,BH87,BJ87,BL87,BN87,AX87,AZ87,BP87,BR87,BT87,BV87,BX87,BZ87,CB87,CJ87,CL87,CD87,CF87,CH87,CP87,CN87,CR87,CT87,CV87,CX87,CZ87),3)+LARGE((H87,AD87,AF87,J87,L87,Z87,AB87,N87,P87,R87,T87,V87,X87,AL87,AN87,AH87,AJ87,AP87,AR87,AT87,AV87,BB87,BD87,BF87,BH87,BJ87,BL87,BN87,AX87,AZ87,BP87,BR87,BT87,BV87,BX87,BZ87,CB87,CD87,CF87,CH87,CJ87,CL87,CN87,CP87,CR87,CT87,CV87,CX87,CZ87),4)+LARGE((H87,AD87,AF87,J87,L87,Z87,AB87,N87,P87,R87,T87,V87,X87,AL87,AN87,AH87,AJ87,AP87,AR87,AT87,AV87,BB87,BD87,BF87,BH87,BJ87,BL87,BN87,AX87,AZ87,BP87,BR87,BT87,BV87,BX87,BZ87,CB87,CD87,CF87,CH87,CN87,CP87,CR87,CT87,CV87,CL87,CJ87,CX87,CZ87),5)</f>
        <v>159.97999999999996</v>
      </c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</row>
    <row r="88" spans="1:209" s="2" customFormat="1" ht="15.75" customHeight="1" thickTop="1" thickBot="1" x14ac:dyDescent="0.3">
      <c r="A88" s="3"/>
      <c r="B88" s="80">
        <v>82</v>
      </c>
      <c r="C88" s="103" t="s">
        <v>187</v>
      </c>
      <c r="D88" s="106" t="s">
        <v>223</v>
      </c>
      <c r="E88" s="107">
        <v>2004</v>
      </c>
      <c r="F88" s="108" t="s">
        <v>167</v>
      </c>
      <c r="G88" s="331"/>
      <c r="H88" s="332"/>
      <c r="I88" s="120"/>
      <c r="J88" s="111"/>
      <c r="K88" s="114"/>
      <c r="L88" s="113"/>
      <c r="M88" s="109"/>
      <c r="N88" s="110"/>
      <c r="O88" s="112"/>
      <c r="P88" s="113"/>
      <c r="Q88" s="189"/>
      <c r="R88" s="200"/>
      <c r="S88" s="127"/>
      <c r="T88" s="194"/>
      <c r="U88" s="109"/>
      <c r="V88" s="110"/>
      <c r="W88" s="112"/>
      <c r="X88" s="113"/>
      <c r="Y88" s="120"/>
      <c r="Z88" s="111"/>
      <c r="AA88" s="114"/>
      <c r="AB88" s="113"/>
      <c r="AC88" s="189">
        <v>15</v>
      </c>
      <c r="AD88" s="204">
        <v>0</v>
      </c>
      <c r="AE88" s="127"/>
      <c r="AF88" s="194"/>
      <c r="AG88" s="120"/>
      <c r="AH88" s="111"/>
      <c r="AI88" s="114">
        <v>19</v>
      </c>
      <c r="AJ88" s="113">
        <f>(VLOOKUP(AI88,UMM,2,FALSE))*$AJ$5</f>
        <v>51.839999999999996</v>
      </c>
      <c r="AK88" s="120"/>
      <c r="AL88" s="111"/>
      <c r="AM88" s="114"/>
      <c r="AN88" s="115"/>
      <c r="AO88" s="118"/>
      <c r="AP88" s="116"/>
      <c r="AQ88" s="114"/>
      <c r="AR88" s="122"/>
      <c r="AS88" s="189"/>
      <c r="AT88" s="200"/>
      <c r="AU88" s="127"/>
      <c r="AV88" s="194"/>
      <c r="AW88" s="120"/>
      <c r="AX88" s="111"/>
      <c r="AY88" s="114"/>
      <c r="AZ88" s="115"/>
      <c r="BA88" s="120"/>
      <c r="BB88" s="119"/>
      <c r="BC88" s="114">
        <v>27</v>
      </c>
      <c r="BD88" s="115">
        <f>(VLOOKUP(BC88,multiple,2,FALSE))*$BD$5</f>
        <v>105.59999999999998</v>
      </c>
      <c r="BE88" s="189"/>
      <c r="BF88" s="200"/>
      <c r="BG88" s="127"/>
      <c r="BH88" s="194"/>
      <c r="BI88" s="68"/>
      <c r="BJ88" s="69"/>
      <c r="BK88" s="120"/>
      <c r="BL88" s="121"/>
      <c r="BM88" s="114"/>
      <c r="BN88" s="115"/>
      <c r="BO88" s="120"/>
      <c r="BP88" s="111"/>
      <c r="BQ88" s="127"/>
      <c r="BR88" s="117"/>
      <c r="BS88" s="120"/>
      <c r="BT88" s="119"/>
      <c r="BU88" s="114"/>
      <c r="BV88" s="115"/>
      <c r="BW88" s="68"/>
      <c r="BX88" s="75"/>
      <c r="BY88" s="120"/>
      <c r="BZ88" s="119"/>
      <c r="CA88" s="114"/>
      <c r="CB88" s="115"/>
      <c r="CC88" s="76"/>
      <c r="CD88" s="71"/>
      <c r="CE88" s="139"/>
      <c r="CF88" s="140"/>
      <c r="CG88" s="124">
        <v>27</v>
      </c>
      <c r="CH88" s="117">
        <v>0</v>
      </c>
      <c r="CI88" s="139"/>
      <c r="CJ88" s="111"/>
      <c r="CK88" s="127"/>
      <c r="CL88" s="117"/>
      <c r="CM88" s="280"/>
      <c r="CN88" s="305">
        <v>0</v>
      </c>
      <c r="CO88" s="139"/>
      <c r="CP88" s="111"/>
      <c r="CQ88" s="127"/>
      <c r="CR88" s="117"/>
      <c r="CS88" s="189"/>
      <c r="CT88" s="151">
        <v>0</v>
      </c>
      <c r="CU88" s="127"/>
      <c r="CV88" s="148"/>
      <c r="CW88" s="156"/>
      <c r="CX88" s="151">
        <v>0</v>
      </c>
      <c r="CY88" s="127"/>
      <c r="CZ88" s="148">
        <v>0</v>
      </c>
      <c r="DA88" s="78">
        <f>LARGE((H88,AD88,AF88,J88,L88,Z88,AB88,N88,P88,R88,T88,V88,X88,AL88,AN88,AH88,AJ88,AP88,AR88,AT88,AV88,BB88,BD88,BF88,BH88,BJ88,BL88,BN88,AX88,AZ88,BP88,BR88,BT88,BV88,BX88,BZ88,CB88,CD88,CF88,CH88,CJ88,CL88,CN88,CP88,CR88,CT88,CV88,CX88,CZ88),1)+LARGE((H88,AD88:AF88,J88,L88,Z88,AB88,N88,P88,R88,T88,V88,X88,AL88,AN88,AH88,AJ88,AP88,AR88,AT88,AV88,BB88,BD88,BF88,BH88,BJ88,BL88,BN88,AX88,AZ88,BP88,BR88,BT88,BV88,BX88,BZ88,CB88,CD88,CF88,CH88,CJ88,CL88,CN88,CP88,CR88,CT88,CV88,CX88,CZ88),2)+LARGE((H88,AD88,AF88,J88,L88,Z88,AB88,N88,P88,R88,T88,V88,X88,AL88,AN88,AH88,AJ88,AP88,AR88,AT88,AV88,BB88,BD88,BF88,BH88,BJ88,BL88,BN88,AX88,AZ88,BP88,BR88,BT88,BV88,BX88,BZ88,CB88,CJ88,CL88,CD88,CF88,CH88,CP88,CN88,CR88,CT88,CV88,CX88,CZ88),3)+LARGE((H88,AD88,AF88,J88,L88,Z88,AB88,N88,P88,R88,T88,V88,X88,AL88,AN88,AH88,AJ88,AP88,AR88,AT88,AV88,BB88,BD88,BF88,BH88,BJ88,BL88,BN88,AX88,AZ88,BP88,BR88,BT88,BV88,BX88,BZ88,CB88,CD88,CF88,CH88,CJ88,CL88,CN88,CP88,CR88,CT88,CV88,CX88,CZ88),4)+LARGE((H88,AD88,AF88,J88,L88,Z88,AB88,N88,P88,R88,T88,V88,X88,AL88,AN88,AH88,AJ88,AP88,AR88,AT88,AV88,BB88,BD88,BF88,BH88,BJ88,BL88,BN88,AX88,AZ88,BP88,BR88,BT88,BV88,BX88,BZ88,CB88,CD88,CF88,CH88,CN88,CP88,CR88,CT88,CV88,CL88,CJ88,CX88,CZ88),5)</f>
        <v>157.43999999999997</v>
      </c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</row>
    <row r="89" spans="1:209" s="2" customFormat="1" ht="15.75" customHeight="1" thickTop="1" thickBot="1" x14ac:dyDescent="0.3">
      <c r="A89" s="3"/>
      <c r="B89" s="80">
        <v>83</v>
      </c>
      <c r="C89" s="103" t="s">
        <v>273</v>
      </c>
      <c r="D89" s="231" t="s">
        <v>274</v>
      </c>
      <c r="E89" s="107">
        <v>2004</v>
      </c>
      <c r="F89" s="108"/>
      <c r="G89" s="331"/>
      <c r="H89" s="332"/>
      <c r="I89" s="120"/>
      <c r="J89" s="111"/>
      <c r="K89" s="114"/>
      <c r="L89" s="113"/>
      <c r="M89" s="109"/>
      <c r="N89" s="110"/>
      <c r="O89" s="112"/>
      <c r="P89" s="113"/>
      <c r="Q89" s="189"/>
      <c r="R89" s="213"/>
      <c r="S89" s="127"/>
      <c r="T89" s="194"/>
      <c r="U89" s="109"/>
      <c r="V89" s="110"/>
      <c r="W89" s="112"/>
      <c r="X89" s="113"/>
      <c r="Y89" s="120"/>
      <c r="Z89" s="111"/>
      <c r="AA89" s="114"/>
      <c r="AB89" s="113"/>
      <c r="AC89" s="189"/>
      <c r="AD89" s="213"/>
      <c r="AE89" s="127"/>
      <c r="AF89" s="194"/>
      <c r="AG89" s="120"/>
      <c r="AH89" s="111"/>
      <c r="AI89" s="114"/>
      <c r="AJ89" s="113"/>
      <c r="AK89" s="120"/>
      <c r="AL89" s="111"/>
      <c r="AM89" s="114"/>
      <c r="AN89" s="115"/>
      <c r="AO89" s="118"/>
      <c r="AP89" s="116"/>
      <c r="AQ89" s="114"/>
      <c r="AR89" s="122"/>
      <c r="AS89" s="189">
        <v>23</v>
      </c>
      <c r="AT89" s="204">
        <v>0</v>
      </c>
      <c r="AU89" s="127"/>
      <c r="AV89" s="194"/>
      <c r="AW89" s="120"/>
      <c r="AX89" s="111"/>
      <c r="AY89" s="114"/>
      <c r="AZ89" s="115"/>
      <c r="BA89" s="120"/>
      <c r="BB89" s="119"/>
      <c r="BC89" s="114">
        <v>40</v>
      </c>
      <c r="BD89" s="115">
        <v>0</v>
      </c>
      <c r="BE89" s="189"/>
      <c r="BF89" s="204"/>
      <c r="BG89" s="127"/>
      <c r="BH89" s="194"/>
      <c r="BI89" s="68"/>
      <c r="BJ89" s="69"/>
      <c r="BK89" s="120"/>
      <c r="BL89" s="121"/>
      <c r="BM89" s="114"/>
      <c r="BN89" s="115"/>
      <c r="BO89" s="120"/>
      <c r="BP89" s="111"/>
      <c r="BQ89" s="127">
        <v>22</v>
      </c>
      <c r="BR89" s="117">
        <v>0</v>
      </c>
      <c r="BS89" s="120"/>
      <c r="BT89" s="119"/>
      <c r="BU89" s="114">
        <v>11</v>
      </c>
      <c r="BV89" s="115">
        <f>(VLOOKUP(BU89,multiple,2,FALSE))*BV$5</f>
        <v>144.89999999999998</v>
      </c>
      <c r="BW89" s="68"/>
      <c r="BX89" s="75"/>
      <c r="BY89" s="120"/>
      <c r="BZ89" s="119"/>
      <c r="CA89" s="114"/>
      <c r="CB89" s="115"/>
      <c r="CC89" s="76"/>
      <c r="CD89" s="71"/>
      <c r="CE89" s="139"/>
      <c r="CF89" s="140"/>
      <c r="CG89" s="124">
        <v>30</v>
      </c>
      <c r="CH89" s="117">
        <v>0</v>
      </c>
      <c r="CI89" s="139"/>
      <c r="CJ89" s="111"/>
      <c r="CK89" s="127"/>
      <c r="CL89" s="117"/>
      <c r="CM89" s="303"/>
      <c r="CN89" s="308"/>
      <c r="CO89" s="139"/>
      <c r="CP89" s="111"/>
      <c r="CQ89" s="127"/>
      <c r="CR89" s="117"/>
      <c r="CS89" s="189"/>
      <c r="CT89" s="151"/>
      <c r="CU89" s="127"/>
      <c r="CV89" s="148">
        <v>0</v>
      </c>
      <c r="CW89" s="156"/>
      <c r="CX89" s="151">
        <v>0</v>
      </c>
      <c r="CY89" s="127"/>
      <c r="CZ89" s="148">
        <v>0</v>
      </c>
      <c r="DA89" s="78">
        <f>LARGE((H89,AD89,AF89,J89,L89,Z89,AB89,N89,P89,R89,T89,V89,X89,AL89,AN89,AH89,AJ89,AP89,AR89,AT89,AV89,BB89,BD89,BF89,BH89,BJ89,BL89,BN89,AX89,AZ89,BP89,BR89,BT89,BV89,BX89,BZ89,CB89,CD89,CF89,CH89,CJ89,CL89,CN89,CP89,CR89,CT89,CV89,CX89,CZ89),1)+LARGE((H89,AD89:AF89,J89,L89,Z89,AB89,N89,P89,R89,T89,V89,X89,AL89,AN89,AH89,AJ89,AP89,AR89,AT89,AV89,BB89,BD89,BF89,BH89,BJ89,BL89,BN89,AX89,AZ89,BP89,BR89,BT89,BV89,BX89,BZ89,CB89,CD89,CF89,CH89,CJ89,CL89,CN89,CP89,CR89,CT89,CV89,CX89,CZ89),2)+LARGE((H89,AD89,AF89,J89,L89,Z89,AB89,N89,P89,R89,T89,V89,X89,AL89,AN89,AH89,AJ89,AP89,AR89,AT89,AV89,BB89,BD89,BF89,BH89,BJ89,BL89,BN89,AX89,AZ89,BP89,BR89,BT89,BV89,BX89,BZ89,CB89,CJ89,CL89,CD89,CF89,CH89,CP89,CN89,CR89,CT89,CV89,CX89,CZ89),3)+LARGE((H89,AD89,AF89,J89,L89,Z89,AB89,N89,P89,R89,T89,V89,X89,AL89,AN89,AH89,AJ89,AP89,AR89,AT89,AV89,BB89,BD89,BF89,BH89,BJ89,BL89,BN89,AX89,AZ89,BP89,BR89,BT89,BV89,BX89,BZ89,CB89,CD89,CF89,CH89,CJ89,CL89,CN89,CP89,CR89,CT89,CV89,CX89,CZ89),4)+LARGE((H89,AD89,AF89,J89,L89,Z89,AB89,N89,P89,R89,T89,V89,X89,AL89,AN89,AH89,AJ89,AP89,AR89,AT89,AV89,BB89,BD89,BF89,BH89,BJ89,BL89,BN89,AX89,AZ89,BP89,BR89,BT89,BV89,BX89,BZ89,CB89,CD89,CF89,CH89,CN89,CP89,CR89,CT89,CV89,CL89,CJ89,CX89,CZ89),5)</f>
        <v>144.89999999999998</v>
      </c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</row>
    <row r="90" spans="1:209" s="2" customFormat="1" ht="15.75" customHeight="1" thickTop="1" thickBot="1" x14ac:dyDescent="0.3">
      <c r="A90" s="3"/>
      <c r="B90" s="80">
        <v>84</v>
      </c>
      <c r="C90" s="103" t="s">
        <v>200</v>
      </c>
      <c r="D90" s="106" t="s">
        <v>196</v>
      </c>
      <c r="E90" s="107">
        <v>2005</v>
      </c>
      <c r="F90" s="108" t="s">
        <v>231</v>
      </c>
      <c r="G90" s="331"/>
      <c r="H90" s="332"/>
      <c r="I90" s="120"/>
      <c r="J90" s="111"/>
      <c r="K90" s="114"/>
      <c r="L90" s="113"/>
      <c r="M90" s="109"/>
      <c r="N90" s="110"/>
      <c r="O90" s="112"/>
      <c r="P90" s="113"/>
      <c r="Q90" s="189"/>
      <c r="R90" s="200"/>
      <c r="S90" s="127">
        <v>12</v>
      </c>
      <c r="T90" s="194">
        <f>(VLOOKUP(S90,multiple,2,FALSE))*$T$5</f>
        <v>65.999999999999986</v>
      </c>
      <c r="U90" s="109"/>
      <c r="V90" s="110"/>
      <c r="W90" s="112"/>
      <c r="X90" s="113"/>
      <c r="Y90" s="120"/>
      <c r="Z90" s="111"/>
      <c r="AA90" s="114"/>
      <c r="AB90" s="217"/>
      <c r="AC90" s="189"/>
      <c r="AD90" s="200"/>
      <c r="AE90" s="127"/>
      <c r="AF90" s="194"/>
      <c r="AG90" s="120"/>
      <c r="AH90" s="111"/>
      <c r="AI90" s="114">
        <v>29</v>
      </c>
      <c r="AJ90" s="113">
        <v>0</v>
      </c>
      <c r="AK90" s="120"/>
      <c r="AL90" s="111"/>
      <c r="AM90" s="114"/>
      <c r="AN90" s="115"/>
      <c r="AO90" s="118"/>
      <c r="AP90" s="116"/>
      <c r="AQ90" s="114">
        <v>26</v>
      </c>
      <c r="AR90" s="122">
        <f>(VLOOKUP(AQ90,multiple,2,FALSE))*$AR$5</f>
        <v>73.389999999999986</v>
      </c>
      <c r="AS90" s="189"/>
      <c r="AT90" s="200"/>
      <c r="AU90" s="127">
        <v>19</v>
      </c>
      <c r="AV90" s="194">
        <v>0</v>
      </c>
      <c r="AW90" s="120"/>
      <c r="AX90" s="111"/>
      <c r="AY90" s="114"/>
      <c r="AZ90" s="115"/>
      <c r="BA90" s="120"/>
      <c r="BB90" s="119"/>
      <c r="BC90" s="114"/>
      <c r="BD90" s="115"/>
      <c r="BE90" s="189"/>
      <c r="BF90" s="200"/>
      <c r="BG90" s="127"/>
      <c r="BH90" s="194"/>
      <c r="BI90" s="68"/>
      <c r="BJ90" s="69"/>
      <c r="BK90" s="120"/>
      <c r="BL90" s="121"/>
      <c r="BM90" s="114"/>
      <c r="BN90" s="115"/>
      <c r="BO90" s="120"/>
      <c r="BP90" s="111"/>
      <c r="BQ90" s="127"/>
      <c r="BR90" s="117"/>
      <c r="BS90" s="120"/>
      <c r="BT90" s="119"/>
      <c r="BU90" s="114"/>
      <c r="BV90" s="115"/>
      <c r="BW90" s="68"/>
      <c r="BX90" s="75"/>
      <c r="BY90" s="120"/>
      <c r="BZ90" s="119"/>
      <c r="CA90" s="114"/>
      <c r="CB90" s="115"/>
      <c r="CC90" s="76"/>
      <c r="CD90" s="71"/>
      <c r="CE90" s="139"/>
      <c r="CF90" s="140"/>
      <c r="CG90" s="124">
        <v>28</v>
      </c>
      <c r="CH90" s="117">
        <v>0</v>
      </c>
      <c r="CI90" s="139"/>
      <c r="CJ90" s="111"/>
      <c r="CK90" s="127"/>
      <c r="CL90" s="117"/>
      <c r="CM90" s="280"/>
      <c r="CN90" s="305">
        <v>0</v>
      </c>
      <c r="CO90" s="139"/>
      <c r="CP90" s="111"/>
      <c r="CQ90" s="127"/>
      <c r="CR90" s="117"/>
      <c r="CS90" s="189"/>
      <c r="CT90" s="151">
        <v>0</v>
      </c>
      <c r="CU90" s="127"/>
      <c r="CV90" s="148"/>
      <c r="CW90" s="156"/>
      <c r="CX90" s="151">
        <v>0</v>
      </c>
      <c r="CY90" s="171"/>
      <c r="CZ90" s="148">
        <v>0</v>
      </c>
      <c r="DA90" s="78">
        <f>LARGE((H90,AD90,AF90,J90,L90,Z90,AB90,N90,P90,R90,T90,V90,X90,AL90,AN90,AH90,AJ90,AP90,AR90,AT90,AV90,BB90,BD90,BF90,BH90,BJ90,BL90,BN90,AX90,AZ90,BP90,BR90,BT90,BV90,BX90,BZ90,CB90,CD90,CF90,CH90,CJ90,CL90,CN90,CP90,CR90,CT90,CV90,CX90,CZ90),1)+LARGE((H90,AD90:AF90,J90,L90,Z90,AB90,N90,P90,R90,T90,V90,X90,AL90,AN90,AH90,AJ90,AP90,AR90,AT90,AV90,BB90,BD90,BF90,BH90,BJ90,BL90,BN90,AX90,AZ90,BP90,BR90,BT90,BV90,BX90,BZ90,CB90,CD90,CF90,CH90,CJ90,CL90,CN90,CP90,CR90,CT90,CV90,CX90,CZ90),2)+LARGE((H90,AD90,AF90,J90,L90,Z90,AB90,N90,P90,R90,T90,V90,X90,AL90,AN90,AH90,AJ90,AP90,AR90,AT90,AV90,BB90,BD90,BF90,BH90,BJ90,BL90,BN90,AX90,AZ90,BP90,BR90,BT90,BV90,BX90,BZ90,CB90,CJ90,CL90,CD90,CF90,CH90,CP90,CN90,CR90,CT90,CV90,CX90,CZ90),3)+LARGE((H90,AD90,AF90,J90,L90,Z90,AB90,N90,P90,R90,T90,V90,X90,AL90,AN90,AH90,AJ90,AP90,AR90,AT90,AV90,BB90,BD90,BF90,BH90,BJ90,BL90,BN90,AX90,AZ90,BP90,BR90,BT90,BV90,BX90,BZ90,CB90,CD90,CF90,CH90,CJ90,CL90,CN90,CP90,CR90,CT90,CV90,CX90,CZ90),4)+LARGE((H90,AD90,AF90,J90,L90,Z90,AB90,N90,P90,R90,T90,V90,X90,AL90,AN90,AH90,AJ90,AP90,AR90,AT90,AV90,BB90,BD90,BF90,BH90,BJ90,BL90,BN90,AX90,AZ90,BP90,BR90,BT90,BV90,BX90,BZ90,CB90,CD90,CF90,CH90,CN90,CP90,CR90,CT90,CV90,CL90,CJ90,CX90,CZ90),5)</f>
        <v>139.38999999999999</v>
      </c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</row>
    <row r="91" spans="1:209" s="2" customFormat="1" ht="15.75" customHeight="1" thickTop="1" thickBot="1" x14ac:dyDescent="0.3">
      <c r="A91" s="3"/>
      <c r="B91" s="80">
        <v>85</v>
      </c>
      <c r="C91" s="104" t="s">
        <v>146</v>
      </c>
      <c r="D91" s="100" t="s">
        <v>31</v>
      </c>
      <c r="E91" s="101">
        <v>2003</v>
      </c>
      <c r="F91" s="102" t="s">
        <v>147</v>
      </c>
      <c r="G91" s="331"/>
      <c r="H91" s="332"/>
      <c r="I91" s="120"/>
      <c r="J91" s="111"/>
      <c r="K91" s="114"/>
      <c r="L91" s="113"/>
      <c r="M91" s="109"/>
      <c r="N91" s="110"/>
      <c r="O91" s="112"/>
      <c r="P91" s="113"/>
      <c r="Q91" s="189"/>
      <c r="R91" s="213"/>
      <c r="S91" s="127"/>
      <c r="T91" s="206"/>
      <c r="U91" s="109">
        <v>9</v>
      </c>
      <c r="V91" s="111">
        <f>(VLOOKUP(U91,multiple,2,FALSE))*$V$5</f>
        <v>130</v>
      </c>
      <c r="W91" s="112"/>
      <c r="X91" s="113"/>
      <c r="Y91" s="120">
        <v>9</v>
      </c>
      <c r="Z91" s="111">
        <v>0</v>
      </c>
      <c r="AA91" s="114"/>
      <c r="AB91" s="217"/>
      <c r="AC91" s="189"/>
      <c r="AD91" s="213"/>
      <c r="AE91" s="127"/>
      <c r="AF91" s="206"/>
      <c r="AG91" s="120"/>
      <c r="AH91" s="111"/>
      <c r="AI91" s="114"/>
      <c r="AJ91" s="113"/>
      <c r="AK91" s="120"/>
      <c r="AL91" s="111"/>
      <c r="AM91" s="114"/>
      <c r="AN91" s="115"/>
      <c r="AO91" s="118">
        <v>56</v>
      </c>
      <c r="AP91" s="116">
        <v>0</v>
      </c>
      <c r="AQ91" s="114"/>
      <c r="AR91" s="122"/>
      <c r="AS91" s="189"/>
      <c r="AT91" s="213"/>
      <c r="AU91" s="127"/>
      <c r="AV91" s="206"/>
      <c r="AW91" s="120"/>
      <c r="AX91" s="111"/>
      <c r="AY91" s="114"/>
      <c r="AZ91" s="115"/>
      <c r="BA91" s="120">
        <v>44</v>
      </c>
      <c r="BB91" s="119">
        <v>0</v>
      </c>
      <c r="BC91" s="114"/>
      <c r="BD91" s="115"/>
      <c r="BE91" s="189"/>
      <c r="BF91" s="213"/>
      <c r="BG91" s="127"/>
      <c r="BH91" s="206"/>
      <c r="BI91" s="68"/>
      <c r="BJ91" s="69"/>
      <c r="BK91" s="120"/>
      <c r="BL91" s="121"/>
      <c r="BM91" s="114"/>
      <c r="BN91" s="115"/>
      <c r="BO91" s="120"/>
      <c r="BP91" s="111"/>
      <c r="BQ91" s="127"/>
      <c r="BR91" s="117"/>
      <c r="BS91" s="120"/>
      <c r="BT91" s="119"/>
      <c r="BU91" s="114"/>
      <c r="BV91" s="115"/>
      <c r="BW91" s="68"/>
      <c r="BX91" s="75"/>
      <c r="BY91" s="120"/>
      <c r="BZ91" s="119"/>
      <c r="CA91" s="114"/>
      <c r="CB91" s="115"/>
      <c r="CC91" s="76"/>
      <c r="CD91" s="71"/>
      <c r="CE91" s="139"/>
      <c r="CF91" s="140"/>
      <c r="CG91" s="124"/>
      <c r="CH91" s="117"/>
      <c r="CI91" s="139"/>
      <c r="CJ91" s="111"/>
      <c r="CK91" s="127"/>
      <c r="CL91" s="187"/>
      <c r="CM91" s="275"/>
      <c r="CN91" s="276"/>
      <c r="CO91" s="139"/>
      <c r="CP91" s="111"/>
      <c r="CQ91" s="127"/>
      <c r="CR91" s="187"/>
      <c r="CS91" s="189"/>
      <c r="CT91" s="151">
        <v>0</v>
      </c>
      <c r="CU91" s="127"/>
      <c r="CV91" s="148">
        <v>0</v>
      </c>
      <c r="CW91" s="156"/>
      <c r="CX91" s="151">
        <v>0</v>
      </c>
      <c r="CY91" s="137"/>
      <c r="CZ91" s="148">
        <v>0</v>
      </c>
      <c r="DA91" s="78">
        <f>LARGE((H91,AD91,AF91,J91,L91,Z91,AB91,N91,P91,R91,T91,V91,X91,AL91,AN91,AH91,AJ91,AP91,AR91,AT91,AV91,BB91,BD91,BF91,BH91,BJ91,BL91,BN91,AX91,AZ91,BP91,BR91,BT91,BV91,BX91,BZ91,CB91,CD91,CF91,CH91,CJ91,CL91,CN91,CP91,CR91,CT91,CV91,CX91,CZ91),1)+LARGE((H91,AD91:AF91,J91,L91,Z91,AB91,N91,P91,R91,T91,V91,X91,AL91,AN91,AH91,AJ91,AP91,AR91,AT91,AV91,BB91,BD91,BF91,BH91,BJ91,BL91,BN91,AX91,AZ91,BP91,BR91,BT91,BV91,BX91,BZ91,CB91,CD91,CF91,CH91,CJ91,CL91,CN91,CP91,CR91,CT91,CV91,CX91,CZ91),2)+LARGE((H91,AD91,AF91,J91,L91,Z91,AB91,N91,P91,R91,T91,V91,X91,AL91,AN91,AH91,AJ91,AP91,AR91,AT91,AV91,BB91,BD91,BF91,BH91,BJ91,BL91,BN91,AX91,AZ91,BP91,BR91,BT91,BV91,BX91,BZ91,CB91,CJ91,CL91,CD91,CF91,CH91,CP91,CN91,CR91,CT91,CV91,CX91,CZ91),3)+LARGE((H91,AD91,AF91,J91,L91,Z91,AB91,N91,P91,R91,T91,V91,X91,AL91,AN91,AH91,AJ91,AP91,AR91,AT91,AV91,BB91,BD91,BF91,BH91,BJ91,BL91,BN91,AX91,AZ91,BP91,BR91,BT91,BV91,BX91,BZ91,CB91,CD91,CF91,CH91,CJ91,CL91,CN91,CP91,CR91,CT91,CV91,CX91,CZ91),4)+LARGE((H91,AD91,AF91,J91,L91,Z91,AB91,N91,P91,R91,T91,V91,X91,AL91,AN91,AH91,AJ91,AP91,AR91,AT91,AV91,BB91,BD91,BF91,BH91,BJ91,BL91,BN91,AX91,AZ91,BP91,BR91,BT91,BV91,BX91,BZ91,CB91,CD91,CF91,CH91,CN91,CP91,CR91,CT91,CV91,CL91,CJ91,CX91,CZ91),5)</f>
        <v>130</v>
      </c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</row>
    <row r="92" spans="1:209" s="2" customFormat="1" ht="15.75" customHeight="1" thickTop="1" thickBot="1" x14ac:dyDescent="0.3">
      <c r="A92" s="3"/>
      <c r="B92" s="80">
        <v>86</v>
      </c>
      <c r="C92" s="104" t="s">
        <v>214</v>
      </c>
      <c r="D92" s="100" t="s">
        <v>87</v>
      </c>
      <c r="E92" s="101">
        <v>2003</v>
      </c>
      <c r="F92" s="102"/>
      <c r="G92" s="331"/>
      <c r="H92" s="332"/>
      <c r="I92" s="120"/>
      <c r="J92" s="111"/>
      <c r="K92" s="114"/>
      <c r="L92" s="113"/>
      <c r="M92" s="109"/>
      <c r="N92" s="110"/>
      <c r="O92" s="112"/>
      <c r="P92" s="113"/>
      <c r="Q92" s="189"/>
      <c r="R92" s="200">
        <v>0</v>
      </c>
      <c r="S92" s="127"/>
      <c r="T92" s="206">
        <v>0</v>
      </c>
      <c r="U92" s="109"/>
      <c r="V92" s="110"/>
      <c r="W92" s="112"/>
      <c r="X92" s="113"/>
      <c r="Y92" s="120"/>
      <c r="Z92" s="111"/>
      <c r="AA92" s="114"/>
      <c r="AB92" s="217"/>
      <c r="AC92" s="189"/>
      <c r="AD92" s="200"/>
      <c r="AE92" s="127"/>
      <c r="AF92" s="206"/>
      <c r="AG92" s="120"/>
      <c r="AH92" s="111"/>
      <c r="AI92" s="114"/>
      <c r="AJ92" s="113"/>
      <c r="AK92" s="120">
        <v>7</v>
      </c>
      <c r="AL92" s="111">
        <v>0</v>
      </c>
      <c r="AM92" s="114"/>
      <c r="AN92" s="115"/>
      <c r="AO92" s="118"/>
      <c r="AP92" s="116"/>
      <c r="AQ92" s="114"/>
      <c r="AR92" s="122"/>
      <c r="AS92" s="189"/>
      <c r="AT92" s="200"/>
      <c r="AU92" s="127"/>
      <c r="AV92" s="206"/>
      <c r="AW92" s="120"/>
      <c r="AX92" s="111"/>
      <c r="AY92" s="114"/>
      <c r="AZ92" s="115"/>
      <c r="BA92" s="120">
        <v>51</v>
      </c>
      <c r="BB92" s="119">
        <v>0</v>
      </c>
      <c r="BC92" s="114"/>
      <c r="BD92" s="115"/>
      <c r="BE92" s="189"/>
      <c r="BF92" s="200"/>
      <c r="BG92" s="127"/>
      <c r="BH92" s="206"/>
      <c r="BI92" s="68"/>
      <c r="BJ92" s="69"/>
      <c r="BK92" s="120"/>
      <c r="BL92" s="121"/>
      <c r="BM92" s="114"/>
      <c r="BN92" s="115"/>
      <c r="BO92" s="120"/>
      <c r="BP92" s="111"/>
      <c r="BQ92" s="127"/>
      <c r="BR92" s="117"/>
      <c r="BS92" s="120"/>
      <c r="BT92" s="119"/>
      <c r="BU92" s="114"/>
      <c r="BV92" s="115"/>
      <c r="BW92" s="68"/>
      <c r="BX92" s="75"/>
      <c r="BY92" s="120"/>
      <c r="BZ92" s="119"/>
      <c r="CA92" s="114"/>
      <c r="CB92" s="115"/>
      <c r="CC92" s="76"/>
      <c r="CD92" s="71"/>
      <c r="CE92" s="139"/>
      <c r="CF92" s="140"/>
      <c r="CG92" s="124"/>
      <c r="CH92" s="117"/>
      <c r="CI92" s="139">
        <v>3</v>
      </c>
      <c r="CJ92" s="111">
        <f>(VLOOKUP(CI92,multiple,2,FALSE))*CJ$5</f>
        <v>122.5</v>
      </c>
      <c r="CK92" s="127"/>
      <c r="CL92" s="117"/>
      <c r="CM92" s="269"/>
      <c r="CN92" s="272"/>
      <c r="CO92" s="139"/>
      <c r="CP92" s="111"/>
      <c r="CQ92" s="127"/>
      <c r="CR92" s="117"/>
      <c r="CS92" s="189"/>
      <c r="CT92" s="151">
        <v>0</v>
      </c>
      <c r="CU92" s="127"/>
      <c r="CV92" s="148">
        <v>0</v>
      </c>
      <c r="CW92" s="156"/>
      <c r="CX92" s="151">
        <v>0</v>
      </c>
      <c r="CY92" s="171"/>
      <c r="CZ92" s="148">
        <v>0</v>
      </c>
      <c r="DA92" s="78">
        <f>LARGE((H92,AD92,AF92,J92,L92,Z92,AB92,N92,P92,R92,T92,V92,X92,AL92,AN92,AH92,AJ92,AP92,AR92,AT92,AV92,BB92,BD92,BF92,BH92,BJ92,BL92,BN92,AX92,AZ92,BP92,BR92,BT92,BV92,BX92,BZ92,CB92,CD92,CF92,CH92,CJ92,CL92,CN92,CP92,CR92,CT92,CV92,CX92,CZ92),1)+LARGE((H92,AD92:AF92,J92,L92,Z92,AB92,N92,P92,R92,T92,V92,X92,AL92,AN92,AH92,AJ92,AP92,AR92,AT92,AV92,BB92,BD92,BF92,BH92,BJ92,BL92,BN92,AX92,AZ92,BP92,BR92,BT92,BV92,BX92,BZ92,CB92,CD92,CF92,CH92,CJ92,CL92,CN92,CP92,CR92,CT92,CV92,CX92,CZ92),2)+LARGE((H92,AD92,AF92,J92,L92,Z92,AB92,N92,P92,R92,T92,V92,X92,AL92,AN92,AH92,AJ92,AP92,AR92,AT92,AV92,BB92,BD92,BF92,BH92,BJ92,BL92,BN92,AX92,AZ92,BP92,BR92,BT92,BV92,BX92,BZ92,CB92,CJ92,CL92,CD92,CF92,CH92,CP92,CN92,CR92,CT92,CV92,CX92,CZ92),3)+LARGE((H92,AD92,AF92,J92,L92,Z92,AB92,N92,P92,R92,T92,V92,X92,AL92,AN92,AH92,AJ92,AP92,AR92,AT92,AV92,BB92,BD92,BF92,BH92,BJ92,BL92,BN92,AX92,AZ92,BP92,BR92,BT92,BV92,BX92,BZ92,CB92,CD92,CF92,CH92,CJ92,CL92,CN92,CP92,CR92,CT92,CV92,CX92,CZ92),4)+LARGE((H92,AD92,AF92,J92,L92,Z92,AB92,N92,P92,R92,T92,V92,X92,AL92,AN92,AH92,AJ92,AP92,AR92,AT92,AV92,BB92,BD92,BF92,BH92,BJ92,BL92,BN92,AX92,AZ92,BP92,BR92,BT92,BV92,BX92,BZ92,CB92,CD92,CF92,CH92,CN92,CP92,CR92,CT92,CV92,CL92,CJ92,CX92,CZ92),5)</f>
        <v>122.5</v>
      </c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</row>
    <row r="93" spans="1:209" s="2" customFormat="1" ht="15.75" customHeight="1" thickTop="1" thickBot="1" x14ac:dyDescent="0.3">
      <c r="A93" s="3"/>
      <c r="B93" s="80">
        <v>87</v>
      </c>
      <c r="C93" s="103" t="s">
        <v>165</v>
      </c>
      <c r="D93" s="106" t="s">
        <v>26</v>
      </c>
      <c r="E93" s="107">
        <v>2004</v>
      </c>
      <c r="F93" s="108" t="s">
        <v>109</v>
      </c>
      <c r="G93" s="331"/>
      <c r="H93" s="332"/>
      <c r="I93" s="120"/>
      <c r="J93" s="111"/>
      <c r="K93" s="114"/>
      <c r="L93" s="113"/>
      <c r="M93" s="109"/>
      <c r="N93" s="110"/>
      <c r="O93" s="112"/>
      <c r="P93" s="113"/>
      <c r="Q93" s="189"/>
      <c r="R93" s="200"/>
      <c r="S93" s="127"/>
      <c r="T93" s="206"/>
      <c r="U93" s="109"/>
      <c r="V93" s="110"/>
      <c r="W93" s="112"/>
      <c r="X93" s="113"/>
      <c r="Y93" s="120"/>
      <c r="Z93" s="111"/>
      <c r="AA93" s="114"/>
      <c r="AB93" s="217"/>
      <c r="AC93" s="189"/>
      <c r="AD93" s="200"/>
      <c r="AE93" s="127"/>
      <c r="AF93" s="206"/>
      <c r="AG93" s="120"/>
      <c r="AH93" s="111"/>
      <c r="AI93" s="114">
        <v>32</v>
      </c>
      <c r="AJ93" s="113">
        <v>0</v>
      </c>
      <c r="AK93" s="120"/>
      <c r="AL93" s="111"/>
      <c r="AM93" s="114"/>
      <c r="AN93" s="115"/>
      <c r="AO93" s="118"/>
      <c r="AP93" s="116"/>
      <c r="AQ93" s="114"/>
      <c r="AR93" s="122"/>
      <c r="AS93" s="189"/>
      <c r="AT93" s="200"/>
      <c r="AU93" s="127"/>
      <c r="AV93" s="206"/>
      <c r="AW93" s="120"/>
      <c r="AX93" s="111"/>
      <c r="AY93" s="114"/>
      <c r="AZ93" s="115"/>
      <c r="BA93" s="120"/>
      <c r="BB93" s="119"/>
      <c r="BC93" s="114">
        <v>21</v>
      </c>
      <c r="BD93" s="115">
        <f>(VLOOKUP(BC93,multiple,2,FALSE))*$BD$5</f>
        <v>121.44</v>
      </c>
      <c r="BE93" s="189"/>
      <c r="BF93" s="200"/>
      <c r="BG93" s="127"/>
      <c r="BH93" s="206"/>
      <c r="BI93" s="68"/>
      <c r="BJ93" s="69"/>
      <c r="BK93" s="120"/>
      <c r="BL93" s="121"/>
      <c r="BM93" s="114"/>
      <c r="BN93" s="115"/>
      <c r="BO93" s="120"/>
      <c r="BP93" s="111"/>
      <c r="BQ93" s="127"/>
      <c r="BR93" s="117"/>
      <c r="BS93" s="120"/>
      <c r="BT93" s="119"/>
      <c r="BU93" s="114"/>
      <c r="BV93" s="115"/>
      <c r="BW93" s="68"/>
      <c r="BX93" s="75"/>
      <c r="BY93" s="120"/>
      <c r="BZ93" s="119"/>
      <c r="CA93" s="114"/>
      <c r="CB93" s="115"/>
      <c r="CC93" s="76"/>
      <c r="CD93" s="71"/>
      <c r="CE93" s="139"/>
      <c r="CF93" s="140"/>
      <c r="CG93" s="124"/>
      <c r="CH93" s="117"/>
      <c r="CI93" s="139"/>
      <c r="CJ93" s="111"/>
      <c r="CK93" s="127"/>
      <c r="CL93" s="117"/>
      <c r="CM93" s="269"/>
      <c r="CN93" s="272"/>
      <c r="CO93" s="139"/>
      <c r="CP93" s="111"/>
      <c r="CQ93" s="127"/>
      <c r="CR93" s="117"/>
      <c r="CS93" s="189"/>
      <c r="CT93" s="151">
        <v>0</v>
      </c>
      <c r="CU93" s="127"/>
      <c r="CV93" s="148">
        <v>0</v>
      </c>
      <c r="CW93" s="156"/>
      <c r="CX93" s="151">
        <v>0</v>
      </c>
      <c r="CY93" s="171"/>
      <c r="CZ93" s="148">
        <v>0</v>
      </c>
      <c r="DA93" s="78">
        <f>LARGE((H93,AD93,AF93,J93,L93,Z93,AB93,N93,P93,R93,T93,V93,X93,AL93,AN93,AH93,AJ93,AP93,AR93,AT93,AV93,BB93,BD93,BF93,BH93,BJ93,BL93,BN93,AX93,AZ93,BP93,BR93,BT93,BV93,BX93,BZ93,CB93,CD93,CF93,CH93,CJ93,CL93,CN93,CP93,CR93,CT93,CV93,CX93,CZ93),1)+LARGE((H93,AD93:AF93,J93,L93,Z93,AB93,N93,P93,R93,T93,V93,X93,AL93,AN93,AH93,AJ93,AP93,AR93,AT93,AV93,BB93,BD93,BF93,BH93,BJ93,BL93,BN93,AX93,AZ93,BP93,BR93,BT93,BV93,BX93,BZ93,CB93,CD93,CF93,CH93,CJ93,CL93,CN93,CP93,CR93,CT93,CV93,CX93,CZ93),2)+LARGE((H93,AD93,AF93,J93,L93,Z93,AB93,N93,P93,R93,T93,V93,X93,AL93,AN93,AH93,AJ93,AP93,AR93,AT93,AV93,BB93,BD93,BF93,BH93,BJ93,BL93,BN93,AX93,AZ93,BP93,BR93,BT93,BV93,BX93,BZ93,CB93,CJ93,CL93,CD93,CF93,CH93,CP93,CN93,CR93,CT93,CV93,CX93,CZ93),3)+LARGE((H93,AD93,AF93,J93,L93,Z93,AB93,N93,P93,R93,T93,V93,X93,AL93,AN93,AH93,AJ93,AP93,AR93,AT93,AV93,BB93,BD93,BF93,BH93,BJ93,BL93,BN93,AX93,AZ93,BP93,BR93,BT93,BV93,BX93,BZ93,CB93,CD93,CF93,CH93,CJ93,CL93,CN93,CP93,CR93,CT93,CV93,CX93,CZ93),4)+LARGE((H93,AD93,AF93,J93,L93,Z93,AB93,N93,P93,R93,T93,V93,X93,AL93,AN93,AH93,AJ93,AP93,AR93,AT93,AV93,BB93,BD93,BF93,BH93,BJ93,BL93,BN93,AX93,AZ93,BP93,BR93,BT93,BV93,BX93,BZ93,CB93,CD93,CF93,CH93,CN93,CP93,CR93,CT93,CV93,CL93,CJ93,CX93,CZ93),5)</f>
        <v>121.44</v>
      </c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</row>
    <row r="94" spans="1:209" s="2" customFormat="1" ht="15.75" customHeight="1" thickTop="1" thickBot="1" x14ac:dyDescent="0.3">
      <c r="A94" s="3"/>
      <c r="B94" s="80">
        <v>88</v>
      </c>
      <c r="C94" s="184" t="s">
        <v>271</v>
      </c>
      <c r="D94" s="181" t="s">
        <v>272</v>
      </c>
      <c r="E94" s="182">
        <v>2006</v>
      </c>
      <c r="F94" s="183"/>
      <c r="G94" s="331"/>
      <c r="H94" s="332"/>
      <c r="I94" s="120"/>
      <c r="J94" s="111"/>
      <c r="K94" s="114"/>
      <c r="L94" s="113"/>
      <c r="M94" s="109"/>
      <c r="N94" s="110"/>
      <c r="O94" s="112"/>
      <c r="P94" s="113"/>
      <c r="Q94" s="189"/>
      <c r="R94" s="213"/>
      <c r="S94" s="127"/>
      <c r="T94" s="194"/>
      <c r="U94" s="109"/>
      <c r="V94" s="110"/>
      <c r="W94" s="112"/>
      <c r="X94" s="113"/>
      <c r="Y94" s="120"/>
      <c r="Z94" s="111"/>
      <c r="AA94" s="114"/>
      <c r="AB94" s="217"/>
      <c r="AC94" s="189"/>
      <c r="AD94" s="213"/>
      <c r="AE94" s="127"/>
      <c r="AF94" s="194"/>
      <c r="AG94" s="120"/>
      <c r="AH94" s="111"/>
      <c r="AI94" s="114"/>
      <c r="AJ94" s="113"/>
      <c r="AK94" s="120"/>
      <c r="AL94" s="111"/>
      <c r="AM94" s="114"/>
      <c r="AN94" s="115"/>
      <c r="AO94" s="118"/>
      <c r="AP94" s="116"/>
      <c r="AQ94" s="114"/>
      <c r="AR94" s="122"/>
      <c r="AS94" s="189"/>
      <c r="AT94" s="213"/>
      <c r="AU94" s="127">
        <v>13</v>
      </c>
      <c r="AV94" s="194">
        <f>(VLOOKUP(AU94,multiple,2,FALSE))*$AV$5</f>
        <v>114.44999999999997</v>
      </c>
      <c r="AW94" s="120"/>
      <c r="AX94" s="111"/>
      <c r="AY94" s="114"/>
      <c r="AZ94" s="115"/>
      <c r="BA94" s="120"/>
      <c r="BB94" s="119"/>
      <c r="BC94" s="114"/>
      <c r="BD94" s="115"/>
      <c r="BE94" s="189"/>
      <c r="BF94" s="213"/>
      <c r="BG94" s="127"/>
      <c r="BH94" s="194"/>
      <c r="BI94" s="68"/>
      <c r="BJ94" s="69"/>
      <c r="BK94" s="120"/>
      <c r="BL94" s="121"/>
      <c r="BM94" s="114"/>
      <c r="BN94" s="115"/>
      <c r="BO94" s="120"/>
      <c r="BP94" s="111"/>
      <c r="BQ94" s="127"/>
      <c r="BR94" s="117"/>
      <c r="BS94" s="120"/>
      <c r="BT94" s="119"/>
      <c r="BU94" s="114"/>
      <c r="BV94" s="115"/>
      <c r="BW94" s="68"/>
      <c r="BX94" s="75"/>
      <c r="BY94" s="120"/>
      <c r="BZ94" s="119"/>
      <c r="CA94" s="114"/>
      <c r="CB94" s="115"/>
      <c r="CC94" s="76"/>
      <c r="CD94" s="71"/>
      <c r="CE94" s="139"/>
      <c r="CF94" s="140"/>
      <c r="CG94" s="124"/>
      <c r="CH94" s="117"/>
      <c r="CI94" s="139"/>
      <c r="CJ94" s="111"/>
      <c r="CK94" s="127"/>
      <c r="CL94" s="117"/>
      <c r="CM94" s="269"/>
      <c r="CN94" s="272"/>
      <c r="CO94" s="139"/>
      <c r="CP94" s="111"/>
      <c r="CQ94" s="171"/>
      <c r="CR94" s="145"/>
      <c r="CS94" s="189"/>
      <c r="CT94" s="151">
        <v>0</v>
      </c>
      <c r="CU94" s="127"/>
      <c r="CV94" s="148">
        <v>0</v>
      </c>
      <c r="CW94" s="156"/>
      <c r="CX94" s="151">
        <v>0</v>
      </c>
      <c r="CY94" s="127"/>
      <c r="CZ94" s="148">
        <v>0</v>
      </c>
      <c r="DA94" s="78">
        <f>LARGE((H94,AD94,AF94,J94,L94,Z94,AB94,N94,P94,R94,T94,V94,X94,AL94,AN94,AH94,AJ94,AP94,AR94,AT94,AV94,BB94,BD94,BF94,BH94,BJ94,BL94,BN94,AX94,AZ94,BP94,BR94,BT94,BV94,BX94,BZ94,CB94,CD94,CF94,CH94,CJ94,CL94,CN94,CP94,CR94,CT94,CV94,CX94,CZ94),1)+LARGE((H94,AD94:AF94,J94,L94,Z94,AB94,N94,P94,R94,T94,V94,X94,AL94,AN94,AH94,AJ94,AP94,AR94,AT94,AV94,BB94,BD94,BF94,BH94,BJ94,BL94,BN94,AX94,AZ94,BP94,BR94,BT94,BV94,BX94,BZ94,CB94,CD94,CF94,CH94,CJ94,CL94,CN94,CP94,CR94,CT94,CV94,CX94,CZ94),2)+LARGE((H94,AD94,AF94,J94,L94,Z94,AB94,N94,P94,R94,T94,V94,X94,AL94,AN94,AH94,AJ94,AP94,AR94,AT94,AV94,BB94,BD94,BF94,BH94,BJ94,BL94,BN94,AX94,AZ94,BP94,BR94,BT94,BV94,BX94,BZ94,CB94,CJ94,CL94,CD94,CF94,CH94,CP94,CN94,CR94,CT94,CV94,CX94,CZ94),3)+LARGE((H94,AD94,AF94,J94,L94,Z94,AB94,N94,P94,R94,T94,V94,X94,AL94,AN94,AH94,AJ94,AP94,AR94,AT94,AV94,BB94,BD94,BF94,BH94,BJ94,BL94,BN94,AX94,AZ94,BP94,BR94,BT94,BV94,BX94,BZ94,CB94,CD94,CF94,CH94,CJ94,CL94,CN94,CP94,CR94,CT94,CV94,CX94,CZ94),4)+LARGE((H94,AD94,AF94,J94,L94,Z94,AB94,N94,P94,R94,T94,V94,X94,AL94,AN94,AH94,AJ94,AP94,AR94,AT94,AV94,BB94,BD94,BF94,BH94,BJ94,BL94,BN94,AX94,AZ94,BP94,BR94,BT94,BV94,BX94,BZ94,CB94,CD94,CF94,CH94,CN94,CP94,CR94,CT94,CV94,CL94,CJ94,CX94,CZ94),5)</f>
        <v>114.44999999999997</v>
      </c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</row>
    <row r="95" spans="1:209" s="2" customFormat="1" ht="15.75" customHeight="1" thickTop="1" thickBot="1" x14ac:dyDescent="0.3">
      <c r="A95" s="3"/>
      <c r="B95" s="80">
        <v>89</v>
      </c>
      <c r="C95" s="103" t="s">
        <v>225</v>
      </c>
      <c r="D95" s="106" t="s">
        <v>226</v>
      </c>
      <c r="E95" s="107">
        <v>2005</v>
      </c>
      <c r="F95" s="108" t="s">
        <v>37</v>
      </c>
      <c r="G95" s="331"/>
      <c r="H95" s="332"/>
      <c r="I95" s="120"/>
      <c r="J95" s="111"/>
      <c r="K95" s="114"/>
      <c r="L95" s="113"/>
      <c r="M95" s="109"/>
      <c r="N95" s="110"/>
      <c r="O95" s="112"/>
      <c r="P95" s="113"/>
      <c r="Q95" s="156"/>
      <c r="R95" s="213"/>
      <c r="S95" s="127">
        <v>18</v>
      </c>
      <c r="T95" s="194">
        <f>(VLOOKUP(S95,multiple,2,FALSE))*$T$5</f>
        <v>29.4</v>
      </c>
      <c r="U95" s="109"/>
      <c r="V95" s="110"/>
      <c r="W95" s="112"/>
      <c r="X95" s="113"/>
      <c r="Y95" s="120"/>
      <c r="Z95" s="111"/>
      <c r="AA95" s="114"/>
      <c r="AB95" s="113"/>
      <c r="AC95" s="156"/>
      <c r="AD95" s="213"/>
      <c r="AE95" s="127">
        <v>9</v>
      </c>
      <c r="AF95" s="194">
        <f>(VLOOKUP(AE95,multiple,2,FALSE))*$AF$5</f>
        <v>73.75</v>
      </c>
      <c r="AG95" s="120"/>
      <c r="AH95" s="111"/>
      <c r="AI95" s="114"/>
      <c r="AJ95" s="113"/>
      <c r="AK95" s="120"/>
      <c r="AL95" s="111"/>
      <c r="AM95" s="114"/>
      <c r="AN95" s="115"/>
      <c r="AO95" s="118"/>
      <c r="AP95" s="116"/>
      <c r="AQ95" s="114"/>
      <c r="AR95" s="122"/>
      <c r="AS95" s="156"/>
      <c r="AT95" s="213"/>
      <c r="AU95" s="127">
        <v>23</v>
      </c>
      <c r="AV95" s="194">
        <v>0</v>
      </c>
      <c r="AW95" s="120"/>
      <c r="AX95" s="111"/>
      <c r="AY95" s="114"/>
      <c r="AZ95" s="115"/>
      <c r="BA95" s="120"/>
      <c r="BB95" s="119"/>
      <c r="BC95" s="114"/>
      <c r="BD95" s="115"/>
      <c r="BE95" s="156"/>
      <c r="BF95" s="213"/>
      <c r="BG95" s="127">
        <v>12</v>
      </c>
      <c r="BH95" s="194">
        <v>0</v>
      </c>
      <c r="BI95" s="68"/>
      <c r="BJ95" s="69"/>
      <c r="BK95" s="120"/>
      <c r="BL95" s="121"/>
      <c r="BM95" s="114"/>
      <c r="BN95" s="115"/>
      <c r="BO95" s="120"/>
      <c r="BP95" s="111"/>
      <c r="BQ95" s="127"/>
      <c r="BR95" s="117"/>
      <c r="BS95" s="120"/>
      <c r="BT95" s="119"/>
      <c r="BU95" s="114"/>
      <c r="BV95" s="115"/>
      <c r="BW95" s="68"/>
      <c r="BX95" s="75"/>
      <c r="BY95" s="120"/>
      <c r="BZ95" s="119"/>
      <c r="CA95" s="114"/>
      <c r="CB95" s="115"/>
      <c r="CC95" s="76"/>
      <c r="CD95" s="71"/>
      <c r="CE95" s="139"/>
      <c r="CF95" s="141"/>
      <c r="CG95" s="124"/>
      <c r="CH95" s="117"/>
      <c r="CI95" s="139"/>
      <c r="CJ95" s="111"/>
      <c r="CK95" s="127"/>
      <c r="CL95" s="145"/>
      <c r="CM95" s="269"/>
      <c r="CN95" s="272"/>
      <c r="CO95" s="139"/>
      <c r="CP95" s="111"/>
      <c r="CQ95" s="171"/>
      <c r="CR95" s="145"/>
      <c r="CS95" s="156"/>
      <c r="CT95" s="151">
        <v>0</v>
      </c>
      <c r="CU95" s="127"/>
      <c r="CV95" s="148"/>
      <c r="CW95" s="156"/>
      <c r="CX95" s="151">
        <v>0</v>
      </c>
      <c r="CY95" s="137"/>
      <c r="CZ95" s="148">
        <v>0</v>
      </c>
      <c r="DA95" s="78">
        <f>LARGE((H95,AD95,AF95,J95,L95,Z95,AB95,N95,P95,R95,T95,V95,X95,AL95,AN95,AH95,AJ95,AP95,AR95,AT95,AV95,BB95,BD95,BF95,BH95,BJ95,BL95,BN95,AX95,AZ95,BP95,BR95,BT95,BV95,BX95,BZ95,CB95,CD95,CF95,CH95,CJ95,CL95,CN95,CP95,CR95,CT95,CV95,CX95,CZ95),1)+LARGE((H95,AD95:AF95,J95,L95,Z95,AB95,N95,P95,R95,T95,V95,X95,AL95,AN95,AH95,AJ95,AP95,AR95,AT95,AV95,BB95,BD95,BF95,BH95,BJ95,BL95,BN95,AX95,AZ95,BP95,BR95,BT95,BV95,BX95,BZ95,CB95,CD95,CF95,CH95,CJ95,CL95,CN95,CP95,CR95,CT95,CV95,CX95,CZ95),2)+LARGE((H95,AD95,AF95,J95,L95,Z95,AB95,N95,P95,R95,T95,V95,X95,AL95,AN95,AH95,AJ95,AP95,AR95,AT95,AV95,BB95,BD95,BF95,BH95,BJ95,BL95,BN95,AX95,AZ95,BP95,BR95,BT95,BV95,BX95,BZ95,CB95,CJ95,CL95,CD95,CF95,CH95,CP95,CN95,CR95,CT95,CV95,CX95,CZ95),3)+LARGE((H95,AD95,AF95,J95,L95,Z95,AB95,N95,P95,R95,T95,V95,X95,AL95,AN95,AH95,AJ95,AP95,AR95,AT95,AV95,BB95,BD95,BF95,BH95,BJ95,BL95,BN95,AX95,AZ95,BP95,BR95,BT95,BV95,BX95,BZ95,CB95,CD95,CF95,CH95,CJ95,CL95,CN95,CP95,CR95,CT95,CV95,CX95,CZ95),4)+LARGE((H95,AD95,AF95,J95,L95,Z95,AB95,N95,P95,R95,T95,V95,X95,AL95,AN95,AH95,AJ95,AP95,AR95,AT95,AV95,BB95,BD95,BF95,BH95,BJ95,BL95,BN95,AX95,AZ95,BP95,BR95,BT95,BV95,BX95,BZ95,CB95,CD95,CF95,CH95,CN95,CP95,CR95,CT95,CV95,CL95,CJ95,CX95,CZ95),5)</f>
        <v>103.15</v>
      </c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</row>
    <row r="96" spans="1:209" s="2" customFormat="1" ht="15.75" customHeight="1" thickTop="1" thickBot="1" x14ac:dyDescent="0.3">
      <c r="A96" s="3"/>
      <c r="B96" s="80">
        <v>90</v>
      </c>
      <c r="C96" s="103" t="s">
        <v>191</v>
      </c>
      <c r="D96" s="106" t="s">
        <v>223</v>
      </c>
      <c r="E96" s="107">
        <v>2004</v>
      </c>
      <c r="F96" s="108" t="s">
        <v>167</v>
      </c>
      <c r="G96" s="331"/>
      <c r="H96" s="332"/>
      <c r="I96" s="120"/>
      <c r="J96" s="111"/>
      <c r="K96" s="114"/>
      <c r="L96" s="113"/>
      <c r="M96" s="109"/>
      <c r="N96" s="110"/>
      <c r="O96" s="112"/>
      <c r="P96" s="113"/>
      <c r="Q96" s="189"/>
      <c r="R96" s="212"/>
      <c r="S96" s="127"/>
      <c r="T96" s="206">
        <v>0</v>
      </c>
      <c r="U96" s="109"/>
      <c r="V96" s="110"/>
      <c r="W96" s="112"/>
      <c r="X96" s="113"/>
      <c r="Y96" s="120"/>
      <c r="Z96" s="111"/>
      <c r="AA96" s="114"/>
      <c r="AB96" s="113"/>
      <c r="AC96" s="189">
        <v>13</v>
      </c>
      <c r="AD96" s="192">
        <v>0</v>
      </c>
      <c r="AE96" s="127"/>
      <c r="AF96" s="206"/>
      <c r="AG96" s="120"/>
      <c r="AH96" s="111"/>
      <c r="AI96" s="114"/>
      <c r="AJ96" s="113"/>
      <c r="AK96" s="120"/>
      <c r="AL96" s="111"/>
      <c r="AM96" s="114"/>
      <c r="AN96" s="115"/>
      <c r="AO96" s="118"/>
      <c r="AP96" s="116"/>
      <c r="AQ96" s="114"/>
      <c r="AR96" s="122"/>
      <c r="AS96" s="189"/>
      <c r="AT96" s="212"/>
      <c r="AU96" s="127"/>
      <c r="AV96" s="206"/>
      <c r="AW96" s="120"/>
      <c r="AX96" s="111"/>
      <c r="AY96" s="114"/>
      <c r="AZ96" s="115"/>
      <c r="BA96" s="120"/>
      <c r="BB96" s="119"/>
      <c r="BC96" s="114">
        <v>29</v>
      </c>
      <c r="BD96" s="115">
        <f>(VLOOKUP(BC96,multiple,2,FALSE))*$BD$5</f>
        <v>100.31999999999996</v>
      </c>
      <c r="BE96" s="189"/>
      <c r="BF96" s="212"/>
      <c r="BG96" s="127"/>
      <c r="BH96" s="206"/>
      <c r="BI96" s="68"/>
      <c r="BJ96" s="69"/>
      <c r="BK96" s="120"/>
      <c r="BL96" s="121"/>
      <c r="BM96" s="114"/>
      <c r="BN96" s="115"/>
      <c r="BO96" s="120"/>
      <c r="BP96" s="111"/>
      <c r="BQ96" s="127"/>
      <c r="BR96" s="117"/>
      <c r="BS96" s="120"/>
      <c r="BT96" s="119"/>
      <c r="BU96" s="114"/>
      <c r="BV96" s="115"/>
      <c r="BW96" s="68"/>
      <c r="BX96" s="75"/>
      <c r="BY96" s="120"/>
      <c r="BZ96" s="119"/>
      <c r="CA96" s="114"/>
      <c r="CB96" s="115"/>
      <c r="CC96" s="76"/>
      <c r="CD96" s="71"/>
      <c r="CE96" s="139"/>
      <c r="CF96" s="140"/>
      <c r="CG96" s="124"/>
      <c r="CH96" s="117"/>
      <c r="CI96" s="139"/>
      <c r="CJ96" s="111"/>
      <c r="CK96" s="127"/>
      <c r="CL96" s="117"/>
      <c r="CM96" s="269"/>
      <c r="CN96" s="272"/>
      <c r="CO96" s="139"/>
      <c r="CP96" s="111"/>
      <c r="CQ96" s="171"/>
      <c r="CR96" s="145"/>
      <c r="CS96" s="189"/>
      <c r="CT96" s="150">
        <v>0</v>
      </c>
      <c r="CU96" s="127"/>
      <c r="CV96" s="148">
        <v>0</v>
      </c>
      <c r="CW96" s="156"/>
      <c r="CX96" s="151">
        <v>0</v>
      </c>
      <c r="CY96" s="127"/>
      <c r="CZ96" s="148">
        <v>0</v>
      </c>
      <c r="DA96" s="78">
        <f>LARGE((H96,AD96,AF96,J96,L96,Z96,AB96,N96,P96,R96,T96,V96,X96,AL96,AN96,AH96,AJ96,AP96,AR96,AT96,AV96,BB96,BD96,BF96,BH96,BJ96,BL96,BN96,AX96,AZ96,BP96,BR96,BT96,BV96,BX96,BZ96,CB96,CD96,CF96,CH96,CJ96,CL96,CN96,CP96,CR96,CT96,CV96,CX96,CZ96),1)+LARGE((H96,AD96:AF96,J96,L96,Z96,AB96,N96,P96,R96,T96,V96,X96,AL96,AN96,AH96,AJ96,AP96,AR96,AT96,AV96,BB96,BD96,BF96,BH96,BJ96,BL96,BN96,AX96,AZ96,BP96,BR96,BT96,BV96,BX96,BZ96,CB96,CD96,CF96,CH96,CJ96,CL96,CN96,CP96,CR96,CT96,CV96,CX96,CZ96),2)+LARGE((H96,AD96,AF96,J96,L96,Z96,AB96,N96,P96,R96,T96,V96,X96,AL96,AN96,AH96,AJ96,AP96,AR96,AT96,AV96,BB96,BD96,BF96,BH96,BJ96,BL96,BN96,AX96,AZ96,BP96,BR96,BT96,BV96,BX96,BZ96,CB96,CJ96,CL96,CD96,CF96,CH96,CP96,CN96,CR96,CT96,CV96,CX96,CZ96),3)+LARGE((H96,AD96,AF96,J96,L96,Z96,AB96,N96,P96,R96,T96,V96,X96,AL96,AN96,AH96,AJ96,AP96,AR96,AT96,AV96,BB96,BD96,BF96,BH96,BJ96,BL96,BN96,AX96,AZ96,BP96,BR96,BT96,BV96,BX96,BZ96,CB96,CD96,CF96,CH96,CJ96,CL96,CN96,CP96,CR96,CT96,CV96,CX96,CZ96),4)+LARGE((H96,AD96,AF96,J96,L96,Z96,AB96,N96,P96,R96,T96,V96,X96,AL96,AN96,AH96,AJ96,AP96,AR96,AT96,AV96,BB96,BD96,BF96,BH96,BJ96,BL96,BN96,AX96,AZ96,BP96,BR96,BT96,BV96,BX96,BZ96,CB96,CD96,CF96,CH96,CN96,CP96,CR96,CT96,CV96,CL96,CJ96,CX96,CZ96),5)</f>
        <v>100.31999999999996</v>
      </c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</row>
    <row r="97" spans="1:209" s="2" customFormat="1" ht="15.75" customHeight="1" thickTop="1" thickBot="1" x14ac:dyDescent="0.3">
      <c r="A97" s="3"/>
      <c r="B97" s="80">
        <v>91</v>
      </c>
      <c r="C97" s="103" t="s">
        <v>282</v>
      </c>
      <c r="D97" s="106" t="s">
        <v>283</v>
      </c>
      <c r="E97" s="107">
        <v>2004</v>
      </c>
      <c r="F97" s="108" t="s">
        <v>284</v>
      </c>
      <c r="G97" s="331"/>
      <c r="H97" s="332"/>
      <c r="I97" s="120"/>
      <c r="J97" s="111"/>
      <c r="K97" s="114"/>
      <c r="L97" s="113"/>
      <c r="M97" s="109"/>
      <c r="N97" s="110"/>
      <c r="O97" s="112"/>
      <c r="P97" s="113"/>
      <c r="Q97" s="156"/>
      <c r="R97" s="213"/>
      <c r="S97" s="127"/>
      <c r="T97" s="206"/>
      <c r="U97" s="109"/>
      <c r="V97" s="110"/>
      <c r="W97" s="112"/>
      <c r="X97" s="113"/>
      <c r="Y97" s="120"/>
      <c r="Z97" s="111"/>
      <c r="AA97" s="114"/>
      <c r="AB97" s="113"/>
      <c r="AC97" s="156"/>
      <c r="AD97" s="213"/>
      <c r="AE97" s="127"/>
      <c r="AF97" s="194"/>
      <c r="AG97" s="120"/>
      <c r="AH97" s="111"/>
      <c r="AI97" s="114"/>
      <c r="AJ97" s="113"/>
      <c r="AK97" s="120"/>
      <c r="AL97" s="111"/>
      <c r="AM97" s="114"/>
      <c r="AN97" s="115"/>
      <c r="AO97" s="118"/>
      <c r="AP97" s="116"/>
      <c r="AQ97" s="114"/>
      <c r="AR97" s="122"/>
      <c r="AS97" s="156"/>
      <c r="AT97" s="213"/>
      <c r="AU97" s="127"/>
      <c r="AV97" s="194"/>
      <c r="AW97" s="120"/>
      <c r="AX97" s="111"/>
      <c r="AY97" s="114"/>
      <c r="AZ97" s="115"/>
      <c r="BA97" s="120"/>
      <c r="BB97" s="119"/>
      <c r="BC97" s="114">
        <v>30</v>
      </c>
      <c r="BD97" s="115">
        <f>(VLOOKUP(BC97,multiple,2,FALSE))*$BD$5</f>
        <v>97.679999999999964</v>
      </c>
      <c r="BE97" s="156"/>
      <c r="BF97" s="213"/>
      <c r="BG97" s="127"/>
      <c r="BH97" s="194"/>
      <c r="BI97" s="68"/>
      <c r="BJ97" s="69"/>
      <c r="BK97" s="120"/>
      <c r="BL97" s="121"/>
      <c r="BM97" s="114"/>
      <c r="BN97" s="115"/>
      <c r="BO97" s="120"/>
      <c r="BP97" s="111"/>
      <c r="BQ97" s="127"/>
      <c r="BR97" s="117"/>
      <c r="BS97" s="120"/>
      <c r="BT97" s="119"/>
      <c r="BU97" s="114"/>
      <c r="BV97" s="115"/>
      <c r="BW97" s="68"/>
      <c r="BX97" s="75"/>
      <c r="BY97" s="120"/>
      <c r="BZ97" s="119"/>
      <c r="CA97" s="114"/>
      <c r="CB97" s="115"/>
      <c r="CC97" s="76"/>
      <c r="CD97" s="71"/>
      <c r="CE97" s="139"/>
      <c r="CF97" s="140"/>
      <c r="CG97" s="124"/>
      <c r="CH97" s="117"/>
      <c r="CI97" s="139"/>
      <c r="CJ97" s="111"/>
      <c r="CK97" s="127"/>
      <c r="CL97" s="129"/>
      <c r="CM97" s="269"/>
      <c r="CN97" s="272"/>
      <c r="CO97" s="139"/>
      <c r="CP97" s="111"/>
      <c r="CQ97" s="171"/>
      <c r="CR97" s="145"/>
      <c r="CS97" s="156"/>
      <c r="CT97" s="151">
        <v>0</v>
      </c>
      <c r="CU97" s="127"/>
      <c r="CV97" s="148">
        <v>0</v>
      </c>
      <c r="CW97" s="156"/>
      <c r="CX97" s="151">
        <v>0</v>
      </c>
      <c r="CY97" s="137"/>
      <c r="CZ97" s="148">
        <v>0</v>
      </c>
      <c r="DA97" s="78">
        <f>LARGE((H97,AD97,AF97,J97,L97,Z97,AB97,N97,P97,R97,T97,V97,X97,AL97,AN97,AH97,AJ97,AP97,AR97,AT97,AV97,BB97,BD97,BF97,BH97,BJ97,BL97,BN97,AX97,AZ97,BP97,BR97,BT97,BV97,BX97,BZ97,CB97,CD97,CF97,CH97,CJ97,CL97,CN97,CP97,CR97,CT97,CV97,CX97,CZ97),1)+LARGE((H97,AD97:AF97,J97,L97,Z97,AB97,N97,P97,R97,T97,V97,X97,AL97,AN97,AH97,AJ97,AP97,AR97,AT97,AV97,BB97,BD97,BF97,BH97,BJ97,BL97,BN97,AX97,AZ97,BP97,BR97,BT97,BV97,BX97,BZ97,CB97,CD97,CF97,CH97,CJ97,CL97,CN97,CP97,CR97,CT97,CV97,CX97,CZ97),2)+LARGE((H97,AD97,AF97,J97,L97,Z97,AB97,N97,P97,R97,T97,V97,X97,AL97,AN97,AH97,AJ97,AP97,AR97,AT97,AV97,BB97,BD97,BF97,BH97,BJ97,BL97,BN97,AX97,AZ97,BP97,BR97,BT97,BV97,BX97,BZ97,CB97,CJ97,CL97,CD97,CF97,CH97,CP97,CN97,CR97,CT97,CV97,CX97,CZ97),3)+LARGE((H97,AD97,AF97,J97,L97,Z97,AB97,N97,P97,R97,T97,V97,X97,AL97,AN97,AH97,AJ97,AP97,AR97,AT97,AV97,BB97,BD97,BF97,BH97,BJ97,BL97,BN97,AX97,AZ97,BP97,BR97,BT97,BV97,BX97,BZ97,CB97,CD97,CF97,CH97,CJ97,CL97,CN97,CP97,CR97,CT97,CV97,CX97,CZ97),4)+LARGE((H97,AD97,AF97,J97,L97,Z97,AB97,N97,P97,R97,T97,V97,X97,AL97,AN97,AH97,AJ97,AP97,AR97,AT97,AV97,BB97,BD97,BF97,BH97,BJ97,BL97,BN97,AX97,AZ97,BP97,BR97,BT97,BV97,BX97,BZ97,CB97,CD97,CF97,CH97,CN97,CP97,CR97,CT97,CV97,CL97,CJ97,CX97,CZ97),5)</f>
        <v>97.679999999999964</v>
      </c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</row>
    <row r="98" spans="1:209" s="2" customFormat="1" ht="15.75" customHeight="1" thickTop="1" thickBot="1" x14ac:dyDescent="0.3">
      <c r="A98" s="3"/>
      <c r="B98" s="80">
        <v>92</v>
      </c>
      <c r="C98" s="103" t="s">
        <v>189</v>
      </c>
      <c r="D98" s="106" t="s">
        <v>190</v>
      </c>
      <c r="E98" s="107">
        <v>2005</v>
      </c>
      <c r="F98" s="108"/>
      <c r="G98" s="331"/>
      <c r="H98" s="332"/>
      <c r="I98" s="120"/>
      <c r="J98" s="111"/>
      <c r="K98" s="114"/>
      <c r="L98" s="113"/>
      <c r="M98" s="109"/>
      <c r="N98" s="110"/>
      <c r="O98" s="112"/>
      <c r="P98" s="113"/>
      <c r="Q98" s="189"/>
      <c r="R98" s="200">
        <v>0</v>
      </c>
      <c r="S98" s="127"/>
      <c r="T98" s="206"/>
      <c r="U98" s="109"/>
      <c r="V98" s="110"/>
      <c r="W98" s="112"/>
      <c r="X98" s="113"/>
      <c r="Y98" s="120"/>
      <c r="Z98" s="111"/>
      <c r="AA98" s="114"/>
      <c r="AB98" s="113"/>
      <c r="AC98" s="189"/>
      <c r="AD98" s="200"/>
      <c r="AE98" s="127"/>
      <c r="AF98" s="206"/>
      <c r="AG98" s="120"/>
      <c r="AH98" s="111"/>
      <c r="AI98" s="114"/>
      <c r="AJ98" s="113"/>
      <c r="AK98" s="120"/>
      <c r="AL98" s="111"/>
      <c r="AM98" s="114">
        <v>14</v>
      </c>
      <c r="AN98" s="115">
        <v>0</v>
      </c>
      <c r="AO98" s="118"/>
      <c r="AP98" s="116"/>
      <c r="AQ98" s="114">
        <v>55</v>
      </c>
      <c r="AR98" s="122">
        <v>0</v>
      </c>
      <c r="AS98" s="189"/>
      <c r="AT98" s="200"/>
      <c r="AU98" s="127"/>
      <c r="AV98" s="206"/>
      <c r="AW98" s="120"/>
      <c r="AX98" s="111"/>
      <c r="AY98" s="114"/>
      <c r="AZ98" s="115"/>
      <c r="BA98" s="120"/>
      <c r="BB98" s="119"/>
      <c r="BC98" s="114">
        <v>31</v>
      </c>
      <c r="BD98" s="115">
        <f>(VLOOKUP(BC98,multiple,2,FALSE))*$BD$5</f>
        <v>95.039999999999964</v>
      </c>
      <c r="BE98" s="189"/>
      <c r="BF98" s="200"/>
      <c r="BG98" s="127"/>
      <c r="BH98" s="206"/>
      <c r="BI98" s="68"/>
      <c r="BJ98" s="69"/>
      <c r="BK98" s="120"/>
      <c r="BL98" s="121"/>
      <c r="BM98" s="114"/>
      <c r="BN98" s="115"/>
      <c r="BO98" s="120"/>
      <c r="BP98" s="111"/>
      <c r="BQ98" s="127"/>
      <c r="BR98" s="117"/>
      <c r="BS98" s="120"/>
      <c r="BT98" s="119"/>
      <c r="BU98" s="114"/>
      <c r="BV98" s="115"/>
      <c r="BW98" s="68"/>
      <c r="BX98" s="75"/>
      <c r="BY98" s="176"/>
      <c r="BZ98" s="177"/>
      <c r="CA98" s="114"/>
      <c r="CB98" s="115"/>
      <c r="CC98" s="76"/>
      <c r="CD98" s="71"/>
      <c r="CE98" s="139"/>
      <c r="CF98" s="140"/>
      <c r="CG98" s="124"/>
      <c r="CH98" s="117"/>
      <c r="CI98" s="139"/>
      <c r="CJ98" s="111"/>
      <c r="CK98" s="127"/>
      <c r="CL98" s="117"/>
      <c r="CM98" s="269"/>
      <c r="CN98" s="272"/>
      <c r="CO98" s="139"/>
      <c r="CP98" s="111"/>
      <c r="CQ98" s="171"/>
      <c r="CR98" s="145"/>
      <c r="CS98" s="189"/>
      <c r="CT98" s="151">
        <v>0</v>
      </c>
      <c r="CU98" s="127"/>
      <c r="CV98" s="148">
        <v>0</v>
      </c>
      <c r="CW98" s="156"/>
      <c r="CX98" s="151">
        <v>0</v>
      </c>
      <c r="CY98" s="127"/>
      <c r="CZ98" s="148">
        <v>0</v>
      </c>
      <c r="DA98" s="78">
        <f>LARGE((H98,AD98,AF98,J98,L98,Z98,AB98,N98,P98,R98,T98,V98,X98,AL98,AN98,AH98,AJ98,AP98,AR98,AT98,AV98,BB98,BD98,BF98,BH98,BJ98,BL98,BN98,AX98,AZ98,BP98,BR98,BT98,BV98,BX98,BZ98,CB98,CD98,CF98,CH98,CJ98,CL98,CN98,CP98,CR98,CT98,CV98,CX98,CZ98),1)+LARGE((H98,AD98:AF98,J98,L98,Z98,AB98,N98,P98,R98,T98,V98,X98,AL98,AN98,AH98,AJ98,AP98,AR98,AT98,AV98,BB98,BD98,BF98,BH98,BJ98,BL98,BN98,AX98,AZ98,BP98,BR98,BT98,BV98,BX98,BZ98,CB98,CD98,CF98,CH98,CJ98,CL98,CN98,CP98,CR98,CT98,CV98,CX98,CZ98),2)+LARGE((H98,AD98,AF98,J98,L98,Z98,AB98,N98,P98,R98,T98,V98,X98,AL98,AN98,AH98,AJ98,AP98,AR98,AT98,AV98,BB98,BD98,BF98,BH98,BJ98,BL98,BN98,AX98,AZ98,BP98,BR98,BT98,BV98,BX98,BZ98,CB98,CJ98,CL98,CD98,CF98,CH98,CP98,CN98,CR98,CT98,CV98,CX98,CZ98),3)+LARGE((H98,AD98,AF98,J98,L98,Z98,AB98,N98,P98,R98,T98,V98,X98,AL98,AN98,AH98,AJ98,AP98,AR98,AT98,AV98,BB98,BD98,BF98,BH98,BJ98,BL98,BN98,AX98,AZ98,BP98,BR98,BT98,BV98,BX98,BZ98,CB98,CD98,CF98,CH98,CJ98,CL98,CN98,CP98,CR98,CT98,CV98,CX98,CZ98),4)+LARGE((H98,AD98,AF98,J98,L98,Z98,AB98,N98,P98,R98,T98,V98,X98,AL98,AN98,AH98,AJ98,AP98,AR98,AT98,AV98,BB98,BD98,BF98,BH98,BJ98,BL98,BN98,AX98,AZ98,BP98,BR98,BT98,BV98,BX98,BZ98,CB98,CD98,CF98,CH98,CN98,CP98,CR98,CT98,CV98,CL98,CJ98,CX98,CZ98),5)</f>
        <v>95.039999999999964</v>
      </c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</row>
    <row r="99" spans="1:209" s="2" customFormat="1" ht="15.75" customHeight="1" thickTop="1" thickBot="1" x14ac:dyDescent="0.3">
      <c r="A99" s="3"/>
      <c r="B99" s="80">
        <v>93</v>
      </c>
      <c r="C99" s="104" t="s">
        <v>118</v>
      </c>
      <c r="D99" s="100" t="s">
        <v>119</v>
      </c>
      <c r="E99" s="101">
        <v>2003</v>
      </c>
      <c r="F99" s="102"/>
      <c r="G99" s="331"/>
      <c r="H99" s="332"/>
      <c r="I99" s="120"/>
      <c r="J99" s="111"/>
      <c r="K99" s="114"/>
      <c r="L99" s="113"/>
      <c r="M99" s="109"/>
      <c r="N99" s="110"/>
      <c r="O99" s="112"/>
      <c r="P99" s="113"/>
      <c r="Q99" s="189"/>
      <c r="R99" s="200">
        <v>0</v>
      </c>
      <c r="S99" s="127"/>
      <c r="T99" s="206"/>
      <c r="U99" s="109"/>
      <c r="V99" s="110"/>
      <c r="W99" s="112"/>
      <c r="X99" s="113"/>
      <c r="Y99" s="120"/>
      <c r="Z99" s="111"/>
      <c r="AA99" s="114"/>
      <c r="AB99" s="113"/>
      <c r="AC99" s="189"/>
      <c r="AD99" s="200"/>
      <c r="AE99" s="127"/>
      <c r="AF99" s="206"/>
      <c r="AG99" s="120"/>
      <c r="AH99" s="111"/>
      <c r="AI99" s="114"/>
      <c r="AJ99" s="113"/>
      <c r="AK99" s="120"/>
      <c r="AL99" s="111"/>
      <c r="AM99" s="114"/>
      <c r="AN99" s="115"/>
      <c r="AO99" s="118"/>
      <c r="AP99" s="116"/>
      <c r="AQ99" s="114"/>
      <c r="AR99" s="122"/>
      <c r="AS99" s="189"/>
      <c r="AT99" s="200"/>
      <c r="AU99" s="127"/>
      <c r="AV99" s="206"/>
      <c r="AW99" s="120"/>
      <c r="AX99" s="111"/>
      <c r="AY99" s="114"/>
      <c r="AZ99" s="115"/>
      <c r="BA99" s="120"/>
      <c r="BB99" s="119"/>
      <c r="BC99" s="114"/>
      <c r="BD99" s="115"/>
      <c r="BE99" s="189"/>
      <c r="BF99" s="200"/>
      <c r="BG99" s="127"/>
      <c r="BH99" s="206"/>
      <c r="BI99" s="68"/>
      <c r="BJ99" s="69"/>
      <c r="BK99" s="120"/>
      <c r="BL99" s="121"/>
      <c r="BM99" s="114"/>
      <c r="BN99" s="115"/>
      <c r="BO99" s="120"/>
      <c r="BP99" s="111"/>
      <c r="BQ99" s="127"/>
      <c r="BR99" s="117"/>
      <c r="BS99" s="120"/>
      <c r="BT99" s="119"/>
      <c r="BU99" s="114"/>
      <c r="BV99" s="115"/>
      <c r="BW99" s="68"/>
      <c r="BX99" s="75"/>
      <c r="BY99" s="176"/>
      <c r="BZ99" s="178"/>
      <c r="CA99" s="114"/>
      <c r="CB99" s="115"/>
      <c r="CC99" s="76"/>
      <c r="CD99" s="71"/>
      <c r="CE99" s="139"/>
      <c r="CF99" s="140"/>
      <c r="CG99" s="124"/>
      <c r="CH99" s="117"/>
      <c r="CI99" s="139">
        <v>6</v>
      </c>
      <c r="CJ99" s="111">
        <f>(VLOOKUP(CI99,multiple,2,FALSE))*CJ$5</f>
        <v>87.5</v>
      </c>
      <c r="CK99" s="127"/>
      <c r="CL99" s="117"/>
      <c r="CM99" s="269"/>
      <c r="CN99" s="273"/>
      <c r="CO99" s="139"/>
      <c r="CP99" s="111"/>
      <c r="CQ99" s="171"/>
      <c r="CR99" s="145"/>
      <c r="CS99" s="189"/>
      <c r="CT99" s="151">
        <v>0</v>
      </c>
      <c r="CU99" s="127"/>
      <c r="CV99" s="148">
        <v>0</v>
      </c>
      <c r="CW99" s="156"/>
      <c r="CX99" s="151">
        <v>0</v>
      </c>
      <c r="CY99" s="137"/>
      <c r="CZ99" s="148">
        <v>0</v>
      </c>
      <c r="DA99" s="78">
        <f>LARGE((H99,AD99,AF99,J99,L99,Z99,AB99,N99,P99,R99,T99,V99,X99,AL99,AN99,AH99,AJ99,AP99,AR99,AT99,AV99,BB99,BD99,BF99,BH99,BJ99,BL99,BN99,AX99,AZ99,BP99,BR99,BT99,BV99,BX99,BZ99,CB99,CD99,CF99,CH99,CJ99,CL99,CN99,CP99,CR99,CT99,CV99,CX99,CZ99),1)+LARGE((H99,AD99:AF99,J99,L99,Z99,AB99,N99,P99,R99,T99,V99,X99,AL99,AN99,AH99,AJ99,AP99,AR99,AT99,AV99,BB99,BD99,BF99,BH99,BJ99,BL99,BN99,AX99,AZ99,BP99,BR99,BT99,BV99,BX99,BZ99,CB99,CD99,CF99,CH99,CJ99,CL99,CN99,CP99,CR99,CT99,CV99,CX99,CZ99),2)+LARGE((H99,AD99,AF99,J99,L99,Z99,AB99,N99,P99,R99,T99,V99,X99,AL99,AN99,AH99,AJ99,AP99,AR99,AT99,AV99,BB99,BD99,BF99,BH99,BJ99,BL99,BN99,AX99,AZ99,BP99,BR99,BT99,BV99,BX99,BZ99,CB99,CJ99,CL99,CD99,CF99,CH99,CP99,CN99,CR99,CT99,CV99,CX99,CZ99),3)+LARGE((H99,AD99,AF99,J99,L99,Z99,AB99,N99,P99,R99,T99,V99,X99,AL99,AN99,AH99,AJ99,AP99,AR99,AT99,AV99,BB99,BD99,BF99,BH99,BJ99,BL99,BN99,AX99,AZ99,BP99,BR99,BT99,BV99,BX99,BZ99,CB99,CD99,CF99,CH99,CJ99,CL99,CN99,CP99,CR99,CT99,CV99,CX99,CZ99),4)+LARGE((H99,AD99,AF99,J99,L99,Z99,AB99,N99,P99,R99,T99,V99,X99,AL99,AN99,AH99,AJ99,AP99,AR99,AT99,AV99,BB99,BD99,BF99,BH99,BJ99,BL99,BN99,AX99,AZ99,BP99,BR99,BT99,BV99,BX99,BZ99,CB99,CD99,CF99,CH99,CN99,CP99,CR99,CT99,CV99,CL99,CJ99,CX99,CZ99),5)</f>
        <v>87.5</v>
      </c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</row>
    <row r="100" spans="1:209" s="2" customFormat="1" ht="15.75" customHeight="1" thickTop="1" thickBot="1" x14ac:dyDescent="0.3">
      <c r="A100" s="3"/>
      <c r="B100" s="80">
        <v>94</v>
      </c>
      <c r="C100" s="184" t="s">
        <v>263</v>
      </c>
      <c r="D100" s="181" t="s">
        <v>264</v>
      </c>
      <c r="E100" s="182">
        <v>2006</v>
      </c>
      <c r="F100" s="183"/>
      <c r="G100" s="331"/>
      <c r="H100" s="332"/>
      <c r="I100" s="120"/>
      <c r="J100" s="111"/>
      <c r="K100" s="114"/>
      <c r="L100" s="113"/>
      <c r="M100" s="109"/>
      <c r="N100" s="110"/>
      <c r="O100" s="112"/>
      <c r="P100" s="113"/>
      <c r="Q100" s="189"/>
      <c r="R100" s="213"/>
      <c r="S100" s="127"/>
      <c r="T100" s="194"/>
      <c r="U100" s="109"/>
      <c r="V100" s="110"/>
      <c r="W100" s="112"/>
      <c r="X100" s="113"/>
      <c r="Y100" s="120"/>
      <c r="Z100" s="119"/>
      <c r="AA100" s="114"/>
      <c r="AB100" s="113"/>
      <c r="AC100" s="189"/>
      <c r="AD100" s="213"/>
      <c r="AE100" s="127"/>
      <c r="AF100" s="194"/>
      <c r="AG100" s="120"/>
      <c r="AH100" s="119"/>
      <c r="AI100" s="114"/>
      <c r="AJ100" s="113"/>
      <c r="AK100" s="120"/>
      <c r="AL100" s="111"/>
      <c r="AM100" s="114"/>
      <c r="AN100" s="115"/>
      <c r="AO100" s="118"/>
      <c r="AP100" s="116"/>
      <c r="AQ100" s="114">
        <v>19</v>
      </c>
      <c r="AR100" s="122">
        <f>(VLOOKUP(AQ100,multiple,2,FALSE))*$AR$5</f>
        <v>85.92</v>
      </c>
      <c r="AS100" s="189"/>
      <c r="AT100" s="213"/>
      <c r="AU100" s="127"/>
      <c r="AV100" s="194"/>
      <c r="AW100" s="120"/>
      <c r="AX100" s="111"/>
      <c r="AY100" s="114"/>
      <c r="AZ100" s="115"/>
      <c r="BA100" s="120"/>
      <c r="BB100" s="119"/>
      <c r="BC100" s="114"/>
      <c r="BD100" s="115"/>
      <c r="BE100" s="189"/>
      <c r="BF100" s="213"/>
      <c r="BG100" s="127"/>
      <c r="BH100" s="194"/>
      <c r="BI100" s="68"/>
      <c r="BJ100" s="69"/>
      <c r="BK100" s="120"/>
      <c r="BL100" s="121"/>
      <c r="BM100" s="114"/>
      <c r="BN100" s="115"/>
      <c r="BO100" s="120"/>
      <c r="BP100" s="111"/>
      <c r="BQ100" s="127"/>
      <c r="BR100" s="117"/>
      <c r="BS100" s="120"/>
      <c r="BT100" s="119"/>
      <c r="BU100" s="114"/>
      <c r="BV100" s="115"/>
      <c r="BW100" s="68"/>
      <c r="BX100" s="75"/>
      <c r="BY100" s="176"/>
      <c r="BZ100" s="178"/>
      <c r="CA100" s="114"/>
      <c r="CB100" s="115"/>
      <c r="CC100" s="76"/>
      <c r="CD100" s="71"/>
      <c r="CE100" s="139"/>
      <c r="CF100" s="140"/>
      <c r="CG100" s="124"/>
      <c r="CH100" s="117"/>
      <c r="CI100" s="139"/>
      <c r="CJ100" s="111"/>
      <c r="CK100" s="127"/>
      <c r="CL100" s="117"/>
      <c r="CM100" s="269"/>
      <c r="CN100" s="272"/>
      <c r="CO100" s="139"/>
      <c r="CP100" s="111"/>
      <c r="CQ100" s="171"/>
      <c r="CR100" s="145"/>
      <c r="CS100" s="189"/>
      <c r="CT100" s="151">
        <v>0</v>
      </c>
      <c r="CU100" s="127"/>
      <c r="CV100" s="148">
        <v>0</v>
      </c>
      <c r="CW100" s="156"/>
      <c r="CX100" s="151">
        <v>0</v>
      </c>
      <c r="CY100" s="127"/>
      <c r="CZ100" s="148">
        <v>0</v>
      </c>
      <c r="DA100" s="78">
        <f>LARGE((H100,AD100,AF100,J100,L100,Z100,AB100,N100,P100,R100,T100,V100,X100,AL100,AN100,AH100,AJ100,AP100,AR100,AT100,AV100,BB100,BD100,BF100,BH100,BJ100,BL100,BN100,AX100,AZ100,BP100,BR100,BT100,BV100,BX100,BZ100,CB100,CD100,CF100,CH100,CJ100,CL100,CN100,CP100,CR100,CT100,CV100,CX100,CZ100),1)+LARGE((H100,AD100:AF100,J100,L100,Z100,AB100,N100,P100,R100,T100,V100,X100,AL100,AN100,AH100,AJ100,AP100,AR100,AT100,AV100,BB100,BD100,BF100,BH100,BJ100,BL100,BN100,AX100,AZ100,BP100,BR100,BT100,BV100,BX100,BZ100,CB100,CD100,CF100,CH100,CJ100,CL100,CN100,CP100,CR100,CT100,CV100,CX100,CZ100),2)+LARGE((H100,AD100,AF100,J100,L100,Z100,AB100,N100,P100,R100,T100,V100,X100,AL100,AN100,AH100,AJ100,AP100,AR100,AT100,AV100,BB100,BD100,BF100,BH100,BJ100,BL100,BN100,AX100,AZ100,BP100,BR100,BT100,BV100,BX100,BZ100,CB100,CJ100,CL100,CD100,CF100,CH100,CP100,CN100,CR100,CT100,CV100,CX100,CZ100),3)+LARGE((H100,AD100,AF100,J100,L100,Z100,AB100,N100,P100,R100,T100,V100,X100,AL100,AN100,AH100,AJ100,AP100,AR100,AT100,AV100,BB100,BD100,BF100,BH100,BJ100,BL100,BN100,AX100,AZ100,BP100,BR100,BT100,BV100,BX100,BZ100,CB100,CD100,CF100,CH100,CJ100,CL100,CN100,CP100,CR100,CT100,CV100,CX100,CZ100),4)+LARGE((H100,AD100,AF100,J100,L100,Z100,AB100,N100,P100,R100,T100,V100,X100,AL100,AN100,AH100,AJ100,AP100,AR100,AT100,AV100,BB100,BD100,BF100,BH100,BJ100,BL100,BN100,AX100,AZ100,BP100,BR100,BT100,BV100,BX100,BZ100,CB100,CD100,CF100,CH100,CN100,CP100,CR100,CT100,CV100,CL100,CJ100,CX100,CZ100),5)</f>
        <v>85.92</v>
      </c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</row>
    <row r="101" spans="1:209" s="2" customFormat="1" ht="15.75" customHeight="1" thickTop="1" thickBot="1" x14ac:dyDescent="0.3">
      <c r="A101" s="3"/>
      <c r="B101" s="80">
        <v>95</v>
      </c>
      <c r="C101" s="104" t="s">
        <v>205</v>
      </c>
      <c r="D101" s="100" t="s">
        <v>206</v>
      </c>
      <c r="E101" s="101">
        <v>2003</v>
      </c>
      <c r="F101" s="102" t="s">
        <v>37</v>
      </c>
      <c r="G101" s="331"/>
      <c r="H101" s="332"/>
      <c r="I101" s="120"/>
      <c r="J101" s="111"/>
      <c r="K101" s="114"/>
      <c r="L101" s="113"/>
      <c r="M101" s="109"/>
      <c r="N101" s="110"/>
      <c r="O101" s="112"/>
      <c r="P101" s="113"/>
      <c r="Q101" s="189"/>
      <c r="R101" s="200">
        <v>0</v>
      </c>
      <c r="S101" s="127"/>
      <c r="T101" s="206"/>
      <c r="U101" s="109"/>
      <c r="V101" s="110"/>
      <c r="W101" s="112"/>
      <c r="X101" s="113"/>
      <c r="Y101" s="120"/>
      <c r="Z101" s="111"/>
      <c r="AA101" s="114"/>
      <c r="AB101" s="113"/>
      <c r="AC101" s="189">
        <v>7</v>
      </c>
      <c r="AD101" s="204">
        <f>(VLOOKUP(AC101,multiple,2,FALSE))*$AD$5</f>
        <v>83.25</v>
      </c>
      <c r="AE101" s="127"/>
      <c r="AF101" s="206"/>
      <c r="AG101" s="120"/>
      <c r="AH101" s="111"/>
      <c r="AI101" s="114"/>
      <c r="AJ101" s="113"/>
      <c r="AK101" s="120"/>
      <c r="AL101" s="111"/>
      <c r="AM101" s="114"/>
      <c r="AN101" s="115"/>
      <c r="AO101" s="118"/>
      <c r="AP101" s="116"/>
      <c r="AQ101" s="114"/>
      <c r="AR101" s="122"/>
      <c r="AS101" s="189"/>
      <c r="AT101" s="200">
        <v>0</v>
      </c>
      <c r="AU101" s="127"/>
      <c r="AV101" s="206"/>
      <c r="AW101" s="120"/>
      <c r="AX101" s="111"/>
      <c r="AY101" s="114"/>
      <c r="AZ101" s="115"/>
      <c r="BA101" s="120"/>
      <c r="BB101" s="119"/>
      <c r="BC101" s="114"/>
      <c r="BD101" s="115"/>
      <c r="BE101" s="189"/>
      <c r="BF101" s="200"/>
      <c r="BG101" s="127"/>
      <c r="BH101" s="206"/>
      <c r="BI101" s="68"/>
      <c r="BJ101" s="69"/>
      <c r="BK101" s="120"/>
      <c r="BL101" s="121"/>
      <c r="BM101" s="114"/>
      <c r="BN101" s="115"/>
      <c r="BO101" s="120"/>
      <c r="BP101" s="111"/>
      <c r="BQ101" s="127"/>
      <c r="BR101" s="117"/>
      <c r="BS101" s="120"/>
      <c r="BT101" s="119"/>
      <c r="BU101" s="114"/>
      <c r="BV101" s="115"/>
      <c r="BW101" s="68"/>
      <c r="BX101" s="75"/>
      <c r="BY101" s="176"/>
      <c r="BZ101" s="178"/>
      <c r="CA101" s="114"/>
      <c r="CB101" s="115"/>
      <c r="CC101" s="76"/>
      <c r="CD101" s="71"/>
      <c r="CE101" s="139"/>
      <c r="CF101" s="141"/>
      <c r="CG101" s="124"/>
      <c r="CH101" s="117"/>
      <c r="CI101" s="139"/>
      <c r="CJ101" s="111"/>
      <c r="CK101" s="127"/>
      <c r="CL101" s="145"/>
      <c r="CM101" s="269"/>
      <c r="CN101" s="272"/>
      <c r="CO101" s="271"/>
      <c r="CP101" s="111"/>
      <c r="CQ101" s="171"/>
      <c r="CR101" s="145"/>
      <c r="CS101" s="189"/>
      <c r="CT101" s="151">
        <v>0</v>
      </c>
      <c r="CU101" s="127"/>
      <c r="CV101" s="148"/>
      <c r="CW101" s="156"/>
      <c r="CX101" s="151">
        <v>0</v>
      </c>
      <c r="CY101" s="137"/>
      <c r="CZ101" s="148">
        <v>0</v>
      </c>
      <c r="DA101" s="78">
        <f>LARGE((H101,AD101,AF101,J101,L101,Z101,AB101,N101,P101,R101,T101,V101,X101,AL101,AN101,AH101,AJ101,AP101,AR101,AT101,AV101,BB101,BD101,BF101,BH101,BJ101,BL101,BN101,AX101,AZ101,BP101,BR101,BT101,BV101,BX101,BZ101,CB101,CD101,CF101,CH101,CJ101,CL101,CN101,CP101,CR101,CT101,CV101,CX101,CZ101),1)+LARGE((H101,AD101:AF101,J101,L101,Z101,AB101,N101,P101,R101,T101,V101,X101,AL101,AN101,AH101,AJ101,AP101,AR101,AT101,AV101,BB101,BD101,BF101,BH101,BJ101,BL101,BN101,AX101,AZ101,BP101,BR101,BT101,BV101,BX101,BZ101,CB101,CD101,CF101,CH101,CJ101,CL101,CN101,CP101,CR101,CT101,CV101,CX101,CZ101),2)+LARGE((H101,AD101,AF101,J101,L101,Z101,AB101,N101,P101,R101,T101,V101,X101,AL101,AN101,AH101,AJ101,AP101,AR101,AT101,AV101,BB101,BD101,BF101,BH101,BJ101,BL101,BN101,AX101,AZ101,BP101,BR101,BT101,BV101,BX101,BZ101,CB101,CJ101,CL101,CD101,CF101,CH101,CP101,CN101,CR101,CT101,CV101,CX101,CZ101),3)+LARGE((H101,AD101,AF101,J101,L101,Z101,AB101,N101,P101,R101,T101,V101,X101,AL101,AN101,AH101,AJ101,AP101,AR101,AT101,AV101,BB101,BD101,BF101,BH101,BJ101,BL101,BN101,AX101,AZ101,BP101,BR101,BT101,BV101,BX101,BZ101,CB101,CD101,CF101,CH101,CJ101,CL101,CN101,CP101,CR101,CT101,CV101,CX101,CZ101),4)+LARGE((H101,AD101,AF101,J101,L101,Z101,AB101,N101,P101,R101,T101,V101,X101,AL101,AN101,AH101,AJ101,AP101,AR101,AT101,AV101,BB101,BD101,BF101,BH101,BJ101,BL101,BN101,AX101,AZ101,BP101,BR101,BT101,BV101,BX101,BZ101,CB101,CD101,CF101,CH101,CN101,CP101,CR101,CT101,CV101,CL101,CJ101,CX101,CZ101),5)</f>
        <v>83.25</v>
      </c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</row>
    <row r="102" spans="1:209" s="2" customFormat="1" ht="15.75" customHeight="1" thickTop="1" thickBot="1" x14ac:dyDescent="0.3">
      <c r="A102" s="3"/>
      <c r="B102" s="80">
        <v>96</v>
      </c>
      <c r="C102" s="103" t="s">
        <v>243</v>
      </c>
      <c r="D102" s="106" t="s">
        <v>244</v>
      </c>
      <c r="E102" s="107">
        <v>2005</v>
      </c>
      <c r="F102" s="108" t="s">
        <v>164</v>
      </c>
      <c r="G102" s="331"/>
      <c r="H102" s="332"/>
      <c r="I102" s="120"/>
      <c r="J102" s="111"/>
      <c r="K102" s="114"/>
      <c r="L102" s="113"/>
      <c r="M102" s="109"/>
      <c r="N102" s="110"/>
      <c r="O102" s="112"/>
      <c r="P102" s="113"/>
      <c r="Q102" s="189"/>
      <c r="R102" s="213"/>
      <c r="S102" s="127">
        <v>21</v>
      </c>
      <c r="T102" s="194">
        <f>(VLOOKUP(S102,multiple,2,FALSE))*$T$5</f>
        <v>27.599999999999998</v>
      </c>
      <c r="U102" s="109"/>
      <c r="V102" s="110"/>
      <c r="W102" s="112"/>
      <c r="X102" s="113"/>
      <c r="Y102" s="120"/>
      <c r="Z102" s="111"/>
      <c r="AA102" s="114"/>
      <c r="AB102" s="113"/>
      <c r="AC102" s="189"/>
      <c r="AD102" s="213"/>
      <c r="AE102" s="127">
        <v>16</v>
      </c>
      <c r="AF102" s="194">
        <f>(VLOOKUP(AE102,multiple,2,FALSE))*$AF$5</f>
        <v>53.09999999999998</v>
      </c>
      <c r="AG102" s="120"/>
      <c r="AH102" s="111"/>
      <c r="AI102" s="114"/>
      <c r="AJ102" s="113"/>
      <c r="AK102" s="120"/>
      <c r="AL102" s="111"/>
      <c r="AM102" s="114"/>
      <c r="AN102" s="115"/>
      <c r="AO102" s="118"/>
      <c r="AP102" s="116"/>
      <c r="AQ102" s="114"/>
      <c r="AR102" s="122"/>
      <c r="AS102" s="189"/>
      <c r="AT102" s="213"/>
      <c r="AU102" s="127">
        <v>24</v>
      </c>
      <c r="AV102" s="194">
        <v>0</v>
      </c>
      <c r="AW102" s="120"/>
      <c r="AX102" s="111"/>
      <c r="AY102" s="114"/>
      <c r="AZ102" s="115"/>
      <c r="BA102" s="120"/>
      <c r="BB102" s="119"/>
      <c r="BC102" s="114"/>
      <c r="BD102" s="115"/>
      <c r="BE102" s="189"/>
      <c r="BF102" s="213"/>
      <c r="BG102" s="127"/>
      <c r="BH102" s="194"/>
      <c r="BI102" s="68"/>
      <c r="BJ102" s="69"/>
      <c r="BK102" s="120"/>
      <c r="BL102" s="121"/>
      <c r="BM102" s="114"/>
      <c r="BN102" s="115"/>
      <c r="BO102" s="120"/>
      <c r="BP102" s="111"/>
      <c r="BQ102" s="127"/>
      <c r="BR102" s="117"/>
      <c r="BS102" s="120"/>
      <c r="BT102" s="119"/>
      <c r="BU102" s="114"/>
      <c r="BV102" s="115"/>
      <c r="BW102" s="68"/>
      <c r="BX102" s="75"/>
      <c r="BY102" s="176"/>
      <c r="BZ102" s="178"/>
      <c r="CA102" s="114"/>
      <c r="CB102" s="115"/>
      <c r="CC102" s="76"/>
      <c r="CD102" s="71"/>
      <c r="CE102" s="139"/>
      <c r="CF102" s="140"/>
      <c r="CG102" s="124"/>
      <c r="CH102" s="117"/>
      <c r="CI102" s="139"/>
      <c r="CJ102" s="111"/>
      <c r="CK102" s="127"/>
      <c r="CL102" s="117"/>
      <c r="CM102" s="269"/>
      <c r="CN102" s="272"/>
      <c r="CO102" s="270"/>
      <c r="CP102" s="111"/>
      <c r="CQ102" s="171"/>
      <c r="CR102" s="145"/>
      <c r="CS102" s="189"/>
      <c r="CT102" s="151">
        <v>0</v>
      </c>
      <c r="CU102" s="127"/>
      <c r="CV102" s="148"/>
      <c r="CW102" s="156"/>
      <c r="CX102" s="151">
        <v>0</v>
      </c>
      <c r="CY102" s="171"/>
      <c r="CZ102" s="148">
        <v>0</v>
      </c>
      <c r="DA102" s="78">
        <f>LARGE((H102,AD102,AF102,J102,L102,Z102,AB102,N102,P102,R102,T102,V102,X102,AL102,AN102,AH102,AJ102,AP102,AR102,AT102,AV102,BB102,BD102,BF102,BH102,BJ102,BL102,BN102,AX102,AZ102,BP102,BR102,BT102,BV102,BX102,BZ102,CB102,CD102,CF102,CH102,CJ102,CL102,CN102,CP102,CR102,CT102,CV102,CX102,CZ102),1)+LARGE((H102,AD102:AF102,J102,L102,Z102,AB102,N102,P102,R102,T102,V102,X102,AL102,AN102,AH102,AJ102,AP102,AR102,AT102,AV102,BB102,BD102,BF102,BH102,BJ102,BL102,BN102,AX102,AZ102,BP102,BR102,BT102,BV102,BX102,BZ102,CB102,CD102,CF102,CH102,CJ102,CL102,CN102,CP102,CR102,CT102,CV102,CX102,CZ102),2)+LARGE((H102,AD102,AF102,J102,L102,Z102,AB102,N102,P102,R102,T102,V102,X102,AL102,AN102,AH102,AJ102,AP102,AR102,AT102,AV102,BB102,BD102,BF102,BH102,BJ102,BL102,BN102,AX102,AZ102,BP102,BR102,BT102,BV102,BX102,BZ102,CB102,CJ102,CL102,CD102,CF102,CH102,CP102,CN102,CR102,CT102,CV102,CX102,CZ102),3)+LARGE((H102,AD102,AF102,J102,L102,Z102,AB102,N102,P102,R102,T102,V102,X102,AL102,AN102,AH102,AJ102,AP102,AR102,AT102,AV102,BB102,BD102,BF102,BH102,BJ102,BL102,BN102,AX102,AZ102,BP102,BR102,BT102,BV102,BX102,BZ102,CB102,CD102,CF102,CH102,CJ102,CL102,CN102,CP102,CR102,CT102,CV102,CX102,CZ102),4)+LARGE((H102,AD102,AF102,J102,L102,Z102,AB102,N102,P102,R102,T102,V102,X102,AL102,AN102,AH102,AJ102,AP102,AR102,AT102,AV102,BB102,BD102,BF102,BH102,BJ102,BL102,BN102,AX102,AZ102,BP102,BR102,BT102,BV102,BX102,BZ102,CB102,CD102,CF102,CH102,CN102,CP102,CR102,CT102,CV102,CL102,CJ102,CX102,CZ102),5)</f>
        <v>80.699999999999974</v>
      </c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</row>
    <row r="103" spans="1:209" s="2" customFormat="1" ht="15.75" customHeight="1" thickTop="1" thickBot="1" x14ac:dyDescent="0.3">
      <c r="A103" s="3"/>
      <c r="B103" s="80">
        <v>97</v>
      </c>
      <c r="C103" s="103" t="s">
        <v>193</v>
      </c>
      <c r="D103" s="106" t="s">
        <v>194</v>
      </c>
      <c r="E103" s="107">
        <v>2005</v>
      </c>
      <c r="F103" s="108"/>
      <c r="G103" s="331"/>
      <c r="H103" s="332"/>
      <c r="I103" s="120"/>
      <c r="J103" s="111"/>
      <c r="K103" s="114"/>
      <c r="L103" s="113"/>
      <c r="M103" s="109"/>
      <c r="N103" s="110"/>
      <c r="O103" s="112"/>
      <c r="P103" s="113"/>
      <c r="Q103" s="189"/>
      <c r="R103" s="201">
        <v>0</v>
      </c>
      <c r="S103" s="124"/>
      <c r="T103" s="206">
        <v>0</v>
      </c>
      <c r="U103" s="109"/>
      <c r="V103" s="110"/>
      <c r="W103" s="112"/>
      <c r="X103" s="113"/>
      <c r="Y103" s="120"/>
      <c r="Z103" s="111"/>
      <c r="AA103" s="114"/>
      <c r="AB103" s="115"/>
      <c r="AC103" s="189"/>
      <c r="AD103" s="201"/>
      <c r="AE103" s="124"/>
      <c r="AF103" s="206"/>
      <c r="AG103" s="120"/>
      <c r="AH103" s="111"/>
      <c r="AI103" s="114"/>
      <c r="AJ103" s="113"/>
      <c r="AK103" s="120"/>
      <c r="AL103" s="111"/>
      <c r="AM103" s="114"/>
      <c r="AN103" s="115"/>
      <c r="AO103" s="118"/>
      <c r="AP103" s="116"/>
      <c r="AQ103" s="114">
        <v>23</v>
      </c>
      <c r="AR103" s="122">
        <f>(VLOOKUP(AQ103,multiple,2,FALSE))*$AR$5</f>
        <v>78.759999999999991</v>
      </c>
      <c r="AS103" s="189"/>
      <c r="AT103" s="201"/>
      <c r="AU103" s="124"/>
      <c r="AV103" s="206"/>
      <c r="AW103" s="120"/>
      <c r="AX103" s="111"/>
      <c r="AY103" s="114"/>
      <c r="AZ103" s="115"/>
      <c r="BA103" s="120"/>
      <c r="BB103" s="119"/>
      <c r="BC103" s="114"/>
      <c r="BD103" s="115"/>
      <c r="BE103" s="189"/>
      <c r="BF103" s="201"/>
      <c r="BG103" s="124"/>
      <c r="BH103" s="206"/>
      <c r="BI103" s="68"/>
      <c r="BJ103" s="69"/>
      <c r="BK103" s="120"/>
      <c r="BL103" s="121"/>
      <c r="BM103" s="114"/>
      <c r="BN103" s="115"/>
      <c r="BO103" s="120"/>
      <c r="BP103" s="111"/>
      <c r="BQ103" s="127"/>
      <c r="BR103" s="117"/>
      <c r="BS103" s="176"/>
      <c r="BT103" s="178"/>
      <c r="BU103" s="169"/>
      <c r="BV103" s="115"/>
      <c r="BW103" s="68"/>
      <c r="BX103" s="75"/>
      <c r="BY103" s="176"/>
      <c r="BZ103" s="178"/>
      <c r="CA103" s="114"/>
      <c r="CB103" s="115"/>
      <c r="CC103" s="76"/>
      <c r="CD103" s="71"/>
      <c r="CE103" s="139"/>
      <c r="CF103" s="140"/>
      <c r="CG103" s="124"/>
      <c r="CH103" s="117"/>
      <c r="CI103" s="139"/>
      <c r="CJ103" s="111"/>
      <c r="CK103" s="127"/>
      <c r="CL103" s="117"/>
      <c r="CM103" s="269"/>
      <c r="CN103" s="272"/>
      <c r="CO103" s="139"/>
      <c r="CP103" s="111"/>
      <c r="CQ103" s="171"/>
      <c r="CR103" s="145"/>
      <c r="CS103" s="189"/>
      <c r="CT103" s="173">
        <v>0</v>
      </c>
      <c r="CU103" s="124"/>
      <c r="CV103" s="148">
        <v>0</v>
      </c>
      <c r="CW103" s="156"/>
      <c r="CX103" s="173">
        <v>0</v>
      </c>
      <c r="CY103" s="124"/>
      <c r="CZ103" s="148">
        <v>0</v>
      </c>
      <c r="DA103" s="78">
        <f>LARGE((H103,AD103,AF103,J103,L103,Z103,AB103,N103,P103,R103,T103,V103,X103,AL103,AN103,AH103,AJ103,AP103,AR103,AT103,AV103,BB103,BD103,BF103,BH103,BJ103,BL103,BN103,AX103,AZ103,BP103,BR103,BT103,BV103,BX103,BZ103,CB103,CD103,CF103,CH103,CJ103,CL103,CN103,CP103,CR103,CT103,CV103,CX103,CZ103),1)+LARGE((H103,AD103:AF103,J103,L103,Z103,AB103,N103,P103,R103,T103,V103,X103,AL103,AN103,AH103,AJ103,AP103,AR103,AT103,AV103,BB103,BD103,BF103,BH103,BJ103,BL103,BN103,AX103,AZ103,BP103,BR103,BT103,BV103,BX103,BZ103,CB103,CD103,CF103,CH103,CJ103,CL103,CN103,CP103,CR103,CT103,CV103,CX103,CZ103),2)+LARGE((H103,AD103,AF103,J103,L103,Z103,AB103,N103,P103,R103,T103,V103,X103,AL103,AN103,AH103,AJ103,AP103,AR103,AT103,AV103,BB103,BD103,BF103,BH103,BJ103,BL103,BN103,AX103,AZ103,BP103,BR103,BT103,BV103,BX103,BZ103,CB103,CJ103,CL103,CD103,CF103,CH103,CP103,CN103,CR103,CT103,CV103,CX103,CZ103),3)+LARGE((H103,AD103,AF103,J103,L103,Z103,AB103,N103,P103,R103,T103,V103,X103,AL103,AN103,AH103,AJ103,AP103,AR103,AT103,AV103,BB103,BD103,BF103,BH103,BJ103,BL103,BN103,AX103,AZ103,BP103,BR103,BT103,BV103,BX103,BZ103,CB103,CD103,CF103,CH103,CJ103,CL103,CN103,CP103,CR103,CT103,CV103,CX103,CZ103),4)+LARGE((H103,AD103,AF103,J103,L103,Z103,AB103,N103,P103,R103,T103,V103,X103,AL103,AN103,AH103,AJ103,AP103,AR103,AT103,AV103,BB103,BD103,BF103,BH103,BJ103,BL103,BN103,AX103,AZ103,BP103,BR103,BT103,BV103,BX103,BZ103,CB103,CD103,CF103,CH103,CN103,CP103,CR103,CT103,CV103,CL103,CJ103,CX103,CZ103),5)</f>
        <v>78.759999999999991</v>
      </c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</row>
    <row r="104" spans="1:209" s="2" customFormat="1" ht="15.75" customHeight="1" thickTop="1" thickBot="1" x14ac:dyDescent="0.3">
      <c r="A104" s="3"/>
      <c r="B104" s="80">
        <v>98</v>
      </c>
      <c r="C104" s="103" t="s">
        <v>227</v>
      </c>
      <c r="D104" s="106" t="s">
        <v>53</v>
      </c>
      <c r="E104" s="107">
        <v>2005</v>
      </c>
      <c r="F104" s="108" t="s">
        <v>107</v>
      </c>
      <c r="G104" s="331"/>
      <c r="H104" s="332"/>
      <c r="I104" s="120"/>
      <c r="J104" s="111"/>
      <c r="K104" s="114"/>
      <c r="L104" s="113"/>
      <c r="M104" s="109"/>
      <c r="N104" s="110"/>
      <c r="O104" s="112"/>
      <c r="P104" s="113"/>
      <c r="Q104" s="156"/>
      <c r="R104" s="201">
        <v>0</v>
      </c>
      <c r="S104" s="124">
        <v>23</v>
      </c>
      <c r="T104" s="194">
        <v>0</v>
      </c>
      <c r="U104" s="109"/>
      <c r="V104" s="110"/>
      <c r="W104" s="112"/>
      <c r="X104" s="113"/>
      <c r="Y104" s="120"/>
      <c r="Z104" s="111"/>
      <c r="AA104" s="114"/>
      <c r="AB104" s="113"/>
      <c r="AC104" s="156"/>
      <c r="AD104" s="201">
        <v>0</v>
      </c>
      <c r="AE104" s="124">
        <v>14</v>
      </c>
      <c r="AF104" s="194">
        <f>(VLOOKUP(AE104,multiple,2,FALSE))*$AF$5</f>
        <v>58.999999999999986</v>
      </c>
      <c r="AG104" s="120"/>
      <c r="AH104" s="111"/>
      <c r="AI104" s="114"/>
      <c r="AJ104" s="113"/>
      <c r="AK104" s="120"/>
      <c r="AL104" s="111"/>
      <c r="AM104" s="114"/>
      <c r="AN104" s="115"/>
      <c r="AO104" s="118"/>
      <c r="AP104" s="116"/>
      <c r="AQ104" s="114"/>
      <c r="AR104" s="122"/>
      <c r="AS104" s="156"/>
      <c r="AT104" s="201">
        <v>0</v>
      </c>
      <c r="AU104" s="124">
        <v>30</v>
      </c>
      <c r="AV104" s="194">
        <v>0</v>
      </c>
      <c r="AW104" s="120"/>
      <c r="AX104" s="111"/>
      <c r="AY104" s="114"/>
      <c r="AZ104" s="115"/>
      <c r="BA104" s="120"/>
      <c r="BB104" s="119"/>
      <c r="BC104" s="114">
        <v>38</v>
      </c>
      <c r="BD104" s="115">
        <v>0</v>
      </c>
      <c r="BE104" s="156"/>
      <c r="BF104" s="201"/>
      <c r="BG104" s="124"/>
      <c r="BH104" s="194"/>
      <c r="BI104" s="68"/>
      <c r="BJ104" s="69"/>
      <c r="BK104" s="120"/>
      <c r="BL104" s="121"/>
      <c r="BM104" s="114"/>
      <c r="BN104" s="115"/>
      <c r="BO104" s="120"/>
      <c r="BP104" s="111"/>
      <c r="BQ104" s="127"/>
      <c r="BR104" s="117"/>
      <c r="BS104" s="176"/>
      <c r="BT104" s="178"/>
      <c r="BU104" s="169"/>
      <c r="BV104" s="115"/>
      <c r="BW104" s="68"/>
      <c r="BX104" s="75"/>
      <c r="BY104" s="120"/>
      <c r="BZ104" s="179"/>
      <c r="CA104" s="114"/>
      <c r="CB104" s="115"/>
      <c r="CC104" s="76"/>
      <c r="CD104" s="71"/>
      <c r="CE104" s="139"/>
      <c r="CF104" s="141"/>
      <c r="CG104" s="124"/>
      <c r="CH104" s="117"/>
      <c r="CI104" s="139"/>
      <c r="CJ104" s="111"/>
      <c r="CK104" s="127"/>
      <c r="CL104" s="145"/>
      <c r="CM104" s="269"/>
      <c r="CN104" s="272"/>
      <c r="CO104" s="139"/>
      <c r="CP104" s="111"/>
      <c r="CQ104" s="171"/>
      <c r="CR104" s="145"/>
      <c r="CS104" s="156"/>
      <c r="CT104" s="173">
        <v>0</v>
      </c>
      <c r="CU104" s="124"/>
      <c r="CV104" s="148"/>
      <c r="CW104" s="156"/>
      <c r="CX104" s="151">
        <v>0</v>
      </c>
      <c r="CY104" s="137"/>
      <c r="CZ104" s="148">
        <v>0</v>
      </c>
      <c r="DA104" s="78">
        <f>LARGE((H104,AD104,AF104,J104,L104,Z104,AB104,N104,P104,R104,T104,V104,X104,AL104,AN104,AH104,AJ104,AP104,AR104,AT104,AV104,BB104,BD104,BF104,BH104,BJ104,BL104,BN104,AX104,AZ104,BP104,BR104,BT104,BV104,BX104,BZ104,CB104,CD104,CF104,CH104,CJ104,CL104,CN104,CP104,CR104,CT104,CV104,CX104,CZ104),1)+LARGE((H104,AD104:AF104,J104,L104,Z104,AB104,N104,P104,R104,T104,V104,X104,AL104,AN104,AH104,AJ104,AP104,AR104,AT104,AV104,BB104,BD104,BF104,BH104,BJ104,BL104,BN104,AX104,AZ104,BP104,BR104,BT104,BV104,BX104,BZ104,CB104,CD104,CF104,CH104,CJ104,CL104,CN104,CP104,CR104,CT104,CV104,CX104,CZ104),2)+LARGE((H104,AD104,AF104,J104,L104,Z104,AB104,N104,P104,R104,T104,V104,X104,AL104,AN104,AH104,AJ104,AP104,AR104,AT104,AV104,BB104,BD104,BF104,BH104,BJ104,BL104,BN104,AX104,AZ104,BP104,BR104,BT104,BV104,BX104,BZ104,CB104,CJ104,CL104,CD104,CF104,CH104,CP104,CN104,CR104,CT104,CV104,CX104,CZ104),3)+LARGE((H104,AD104,AF104,J104,L104,Z104,AB104,N104,P104,R104,T104,V104,X104,AL104,AN104,AH104,AJ104,AP104,AR104,AT104,AV104,BB104,BD104,BF104,BH104,BJ104,BL104,BN104,AX104,AZ104,BP104,BR104,BT104,BV104,BX104,BZ104,CB104,CD104,CF104,CH104,CJ104,CL104,CN104,CP104,CR104,CT104,CV104,CX104,CZ104),4)+LARGE((H104,AD104,AF104,J104,L104,Z104,AB104,N104,P104,R104,T104,V104,X104,AL104,AN104,AH104,AJ104,AP104,AR104,AT104,AV104,BB104,BD104,BF104,BH104,BJ104,BL104,BN104,AX104,AZ104,BP104,BR104,BT104,BV104,BX104,BZ104,CB104,CD104,CF104,CH104,CN104,CP104,CR104,CT104,CV104,CL104,CJ104,CX104,CZ104),5)</f>
        <v>72.999999999999986</v>
      </c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</row>
    <row r="105" spans="1:209" s="2" customFormat="1" ht="15.75" customHeight="1" thickTop="1" thickBot="1" x14ac:dyDescent="0.3">
      <c r="A105" s="87"/>
      <c r="B105" s="80">
        <v>99</v>
      </c>
      <c r="C105" s="103" t="s">
        <v>265</v>
      </c>
      <c r="D105" s="106" t="s">
        <v>275</v>
      </c>
      <c r="E105" s="107">
        <v>2005</v>
      </c>
      <c r="F105" s="108"/>
      <c r="G105" s="331"/>
      <c r="H105" s="332"/>
      <c r="I105" s="120"/>
      <c r="J105" s="111"/>
      <c r="K105" s="114"/>
      <c r="L105" s="113"/>
      <c r="M105" s="109"/>
      <c r="N105" s="110"/>
      <c r="O105" s="112"/>
      <c r="P105" s="113"/>
      <c r="Q105" s="189"/>
      <c r="R105" s="211"/>
      <c r="S105" s="124"/>
      <c r="T105" s="194"/>
      <c r="U105" s="109"/>
      <c r="V105" s="110"/>
      <c r="W105" s="112"/>
      <c r="X105" s="113"/>
      <c r="Y105" s="120"/>
      <c r="Z105" s="111"/>
      <c r="AA105" s="114"/>
      <c r="AB105" s="113"/>
      <c r="AC105" s="189"/>
      <c r="AD105" s="211"/>
      <c r="AE105" s="124"/>
      <c r="AF105" s="194"/>
      <c r="AG105" s="120"/>
      <c r="AH105" s="111"/>
      <c r="AI105" s="114"/>
      <c r="AJ105" s="113"/>
      <c r="AK105" s="120"/>
      <c r="AL105" s="111"/>
      <c r="AM105" s="114"/>
      <c r="AN105" s="115"/>
      <c r="AO105" s="118"/>
      <c r="AP105" s="116"/>
      <c r="AQ105" s="114">
        <v>27</v>
      </c>
      <c r="AR105" s="122">
        <f>(VLOOKUP(AQ105,multiple,2,FALSE))*$AR$5</f>
        <v>71.59999999999998</v>
      </c>
      <c r="AS105" s="189"/>
      <c r="AT105" s="211"/>
      <c r="AU105" s="124"/>
      <c r="AV105" s="194"/>
      <c r="AW105" s="120"/>
      <c r="AX105" s="111"/>
      <c r="AY105" s="114"/>
      <c r="AZ105" s="115"/>
      <c r="BA105" s="120"/>
      <c r="BB105" s="119"/>
      <c r="BC105" s="114"/>
      <c r="BD105" s="115"/>
      <c r="BE105" s="189"/>
      <c r="BF105" s="211"/>
      <c r="BG105" s="124"/>
      <c r="BH105" s="194"/>
      <c r="BI105" s="68"/>
      <c r="BJ105" s="69"/>
      <c r="BK105" s="120"/>
      <c r="BL105" s="121"/>
      <c r="BM105" s="114"/>
      <c r="BN105" s="115"/>
      <c r="BO105" s="120"/>
      <c r="BP105" s="111"/>
      <c r="BQ105" s="127"/>
      <c r="BR105" s="117"/>
      <c r="BS105" s="176"/>
      <c r="BT105" s="178"/>
      <c r="BU105" s="169"/>
      <c r="BV105" s="115"/>
      <c r="BW105" s="68"/>
      <c r="BX105" s="75"/>
      <c r="BY105" s="120"/>
      <c r="BZ105" s="179"/>
      <c r="CA105" s="114"/>
      <c r="CB105" s="115"/>
      <c r="CC105" s="76"/>
      <c r="CD105" s="71"/>
      <c r="CE105" s="139"/>
      <c r="CF105" s="140"/>
      <c r="CG105" s="124"/>
      <c r="CH105" s="117"/>
      <c r="CI105" s="139"/>
      <c r="CJ105" s="111"/>
      <c r="CK105" s="127"/>
      <c r="CL105" s="117"/>
      <c r="CM105" s="269"/>
      <c r="CN105" s="272"/>
      <c r="CO105" s="139"/>
      <c r="CP105" s="111"/>
      <c r="CQ105" s="171"/>
      <c r="CR105" s="145"/>
      <c r="CS105" s="189"/>
      <c r="CT105" s="173">
        <v>0</v>
      </c>
      <c r="CU105" s="124"/>
      <c r="CV105" s="148">
        <v>0</v>
      </c>
      <c r="CW105" s="156"/>
      <c r="CX105" s="151">
        <v>0</v>
      </c>
      <c r="CY105" s="127"/>
      <c r="CZ105" s="148">
        <v>0</v>
      </c>
      <c r="DA105" s="78">
        <f>LARGE((H105,AD105,AF105,J105,L105,Z105,AB105,N105,P105,R105,T105,V105,X105,AL105,AN105,AH105,AJ105,AP105,AR105,AT105,AV105,BB105,BD105,BF105,BH105,BJ105,BL105,BN105,AX105,AZ105,BP105,BR105,BT105,BV105,BX105,BZ105,CB105,CD105,CF105,CH105,CJ105,CL105,CN105,CP105,CR105,CT105,CV105,CX105,CZ105),1)+LARGE((H105,AD105:AF105,J105,L105,Z105,AB105,N105,P105,R105,T105,V105,X105,AL105,AN105,AH105,AJ105,AP105,AR105,AT105,AV105,BB105,BD105,BF105,BH105,BJ105,BL105,BN105,AX105,AZ105,BP105,BR105,BT105,BV105,BX105,BZ105,CB105,CD105,CF105,CH105,CJ105,CL105,CN105,CP105,CR105,CT105,CV105,CX105,CZ105),2)+LARGE((H105,AD105,AF105,J105,L105,Z105,AB105,N105,P105,R105,T105,V105,X105,AL105,AN105,AH105,AJ105,AP105,AR105,AT105,AV105,BB105,BD105,BF105,BH105,BJ105,BL105,BN105,AX105,AZ105,BP105,BR105,BT105,BV105,BX105,BZ105,CB105,CJ105,CL105,CD105,CF105,CH105,CP105,CN105,CR105,CT105,CV105,CX105,CZ105),3)+LARGE((H105,AD105,AF105,J105,L105,Z105,AB105,N105,P105,R105,T105,V105,X105,AL105,AN105,AH105,AJ105,AP105,AR105,AT105,AV105,BB105,BD105,BF105,BH105,BJ105,BL105,BN105,AX105,AZ105,BP105,BR105,BT105,BV105,BX105,BZ105,CB105,CD105,CF105,CH105,CJ105,CL105,CN105,CP105,CR105,CT105,CV105,CX105,CZ105),4)+LARGE((H105,AD105,AF105,J105,L105,Z105,AB105,N105,P105,R105,T105,V105,X105,AL105,AN105,AH105,AJ105,AP105,AR105,AT105,AV105,BB105,BD105,BF105,BH105,BJ105,BL105,BN105,AX105,AZ105,BP105,BR105,BT105,BV105,BX105,BZ105,CB105,CD105,CF105,CH105,CN105,CP105,CR105,CT105,CV105,CL105,CJ105,CX105,CZ105),5)</f>
        <v>71.59999999999998</v>
      </c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</row>
    <row r="106" spans="1:209" s="2" customFormat="1" ht="15.75" customHeight="1" thickTop="1" thickBot="1" x14ac:dyDescent="0.3">
      <c r="A106" s="87"/>
      <c r="B106" s="80">
        <v>100</v>
      </c>
      <c r="C106" s="184" t="s">
        <v>266</v>
      </c>
      <c r="D106" s="181" t="s">
        <v>267</v>
      </c>
      <c r="E106" s="182">
        <v>2006</v>
      </c>
      <c r="F106" s="183" t="s">
        <v>286</v>
      </c>
      <c r="G106" s="331"/>
      <c r="H106" s="332"/>
      <c r="I106" s="120"/>
      <c r="J106" s="111"/>
      <c r="K106" s="114"/>
      <c r="L106" s="113"/>
      <c r="M106" s="109"/>
      <c r="N106" s="110"/>
      <c r="O106" s="112"/>
      <c r="P106" s="113"/>
      <c r="Q106" s="156"/>
      <c r="R106" s="211"/>
      <c r="S106" s="124"/>
      <c r="T106" s="206"/>
      <c r="U106" s="109"/>
      <c r="V106" s="110"/>
      <c r="W106" s="112"/>
      <c r="X106" s="113"/>
      <c r="Y106" s="120"/>
      <c r="Z106" s="111"/>
      <c r="AA106" s="114"/>
      <c r="AB106" s="113"/>
      <c r="AC106" s="156"/>
      <c r="AD106" s="211"/>
      <c r="AE106" s="124"/>
      <c r="AF106" s="194"/>
      <c r="AG106" s="120"/>
      <c r="AH106" s="111"/>
      <c r="AI106" s="114"/>
      <c r="AJ106" s="113"/>
      <c r="AK106" s="120"/>
      <c r="AL106" s="111"/>
      <c r="AM106" s="114"/>
      <c r="AN106" s="115"/>
      <c r="AO106" s="118"/>
      <c r="AP106" s="116"/>
      <c r="AQ106" s="114">
        <v>29</v>
      </c>
      <c r="AR106" s="122">
        <v>68</v>
      </c>
      <c r="AS106" s="156"/>
      <c r="AT106" s="211"/>
      <c r="AU106" s="124"/>
      <c r="AV106" s="194"/>
      <c r="AW106" s="120"/>
      <c r="AX106" s="111"/>
      <c r="AY106" s="114"/>
      <c r="AZ106" s="115"/>
      <c r="BA106" s="120"/>
      <c r="BB106" s="119"/>
      <c r="BC106" s="114"/>
      <c r="BD106" s="115"/>
      <c r="BE106" s="156"/>
      <c r="BF106" s="211"/>
      <c r="BG106" s="124"/>
      <c r="BH106" s="194"/>
      <c r="BI106" s="68"/>
      <c r="BJ106" s="69"/>
      <c r="BK106" s="120"/>
      <c r="BL106" s="121"/>
      <c r="BM106" s="114"/>
      <c r="BN106" s="115"/>
      <c r="BO106" s="120"/>
      <c r="BP106" s="111"/>
      <c r="BQ106" s="127"/>
      <c r="BR106" s="117"/>
      <c r="BS106" s="176"/>
      <c r="BT106" s="178"/>
      <c r="BU106" s="169"/>
      <c r="BV106" s="115"/>
      <c r="BW106" s="68"/>
      <c r="BX106" s="75"/>
      <c r="BY106" s="120"/>
      <c r="BZ106" s="170"/>
      <c r="CA106" s="114">
        <v>7</v>
      </c>
      <c r="CB106" s="115">
        <v>0</v>
      </c>
      <c r="CC106" s="76"/>
      <c r="CD106" s="71"/>
      <c r="CE106" s="139"/>
      <c r="CF106" s="140"/>
      <c r="CG106" s="124"/>
      <c r="CH106" s="117"/>
      <c r="CI106" s="139"/>
      <c r="CJ106" s="111"/>
      <c r="CK106" s="127"/>
      <c r="CL106" s="129"/>
      <c r="CM106" s="269"/>
      <c r="CN106" s="272"/>
      <c r="CO106" s="139"/>
      <c r="CP106" s="111"/>
      <c r="CQ106" s="171"/>
      <c r="CR106" s="145"/>
      <c r="CS106" s="156"/>
      <c r="CT106" s="173"/>
      <c r="CU106" s="124"/>
      <c r="CV106" s="148">
        <v>0</v>
      </c>
      <c r="CW106" s="156"/>
      <c r="CX106" s="151">
        <v>0</v>
      </c>
      <c r="CY106" s="137"/>
      <c r="CZ106" s="148">
        <v>0</v>
      </c>
      <c r="DA106" s="78">
        <f>LARGE((H106,AD106,AF106,J106,L106,Z106,AB106,N106,P106,R106,T106,V106,X106,AL106,AN106,AH106,AJ106,AP106,AR106,AT106,AV106,BB106,BD106,BF106,BH106,BJ106,BL106,BN106,AX106,AZ106,BP106,BR106,BT106,BV106,BX106,BZ106,CB106,CD106,CF106,CH106,CJ106,CL106,CN106,CP106,CR106,CT106,CV106,CX106,CZ106),1)+LARGE((H106,AD106:AF106,J106,L106,Z106,AB106,N106,P106,R106,T106,V106,X106,AL106,AN106,AH106,AJ106,AP106,AR106,AT106,AV106,BB106,BD106,BF106,BH106,BJ106,BL106,BN106,AX106,AZ106,BP106,BR106,BT106,BV106,BX106,BZ106,CB106,CD106,CF106,CH106,CJ106,CL106,CN106,CP106,CR106,CT106,CV106,CX106,CZ106),2)+LARGE((H106,AD106,AF106,J106,L106,Z106,AB106,N106,P106,R106,T106,V106,X106,AL106,AN106,AH106,AJ106,AP106,AR106,AT106,AV106,BB106,BD106,BF106,BH106,BJ106,BL106,BN106,AX106,AZ106,BP106,BR106,BT106,BV106,BX106,BZ106,CB106,CJ106,CL106,CD106,CF106,CH106,CP106,CN106,CR106,CT106,CV106,CX106,CZ106),3)+LARGE((H106,AD106,AF106,J106,L106,Z106,AB106,N106,P106,R106,T106,V106,X106,AL106,AN106,AH106,AJ106,AP106,AR106,AT106,AV106,BB106,BD106,BF106,BH106,BJ106,BL106,BN106,AX106,AZ106,BP106,BR106,BT106,BV106,BX106,BZ106,CB106,CD106,CF106,CH106,CJ106,CL106,CN106,CP106,CR106,CT106,CV106,CX106,CZ106),4)+LARGE((H106,AD106,AF106,J106,L106,Z106,AB106,N106,P106,R106,T106,V106,X106,AL106,AN106,AH106,AJ106,AP106,AR106,AT106,AV106,BB106,BD106,BF106,BH106,BJ106,BL106,BN106,AX106,AZ106,BP106,BR106,BT106,BV106,BX106,BZ106,CB106,CD106,CF106,CH106,CN106,CP106,CR106,CT106,CV106,CL106,CJ106,CX106,CZ106),5)</f>
        <v>68</v>
      </c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</row>
    <row r="107" spans="1:209" s="2" customFormat="1" ht="15.75" customHeight="1" thickTop="1" thickBot="1" x14ac:dyDescent="0.3">
      <c r="A107" s="87"/>
      <c r="B107" s="80">
        <v>101</v>
      </c>
      <c r="C107" s="184" t="s">
        <v>98</v>
      </c>
      <c r="D107" s="181" t="s">
        <v>159</v>
      </c>
      <c r="E107" s="182">
        <v>2006</v>
      </c>
      <c r="F107" s="183"/>
      <c r="G107" s="331"/>
      <c r="H107" s="332"/>
      <c r="I107" s="120"/>
      <c r="J107" s="111"/>
      <c r="K107" s="114"/>
      <c r="L107" s="113"/>
      <c r="M107" s="109"/>
      <c r="N107" s="110"/>
      <c r="O107" s="112"/>
      <c r="P107" s="113"/>
      <c r="Q107" s="189"/>
      <c r="R107" s="211"/>
      <c r="S107" s="124"/>
      <c r="T107" s="194"/>
      <c r="U107" s="109"/>
      <c r="V107" s="110"/>
      <c r="W107" s="112"/>
      <c r="X107" s="113"/>
      <c r="Y107" s="120"/>
      <c r="Z107" s="111"/>
      <c r="AA107" s="114"/>
      <c r="AB107" s="113"/>
      <c r="AC107" s="189"/>
      <c r="AD107" s="211"/>
      <c r="AE107" s="124"/>
      <c r="AF107" s="194"/>
      <c r="AG107" s="120"/>
      <c r="AH107" s="111"/>
      <c r="AI107" s="114"/>
      <c r="AJ107" s="113"/>
      <c r="AK107" s="120"/>
      <c r="AL107" s="111"/>
      <c r="AM107" s="114"/>
      <c r="AN107" s="115"/>
      <c r="AO107" s="118"/>
      <c r="AP107" s="116"/>
      <c r="AQ107" s="114">
        <v>30</v>
      </c>
      <c r="AR107" s="122">
        <f>(VLOOKUP(AQ107,multiple,2,FALSE))*$AR$5</f>
        <v>66.229999999999976</v>
      </c>
      <c r="AS107" s="189"/>
      <c r="AT107" s="211"/>
      <c r="AU107" s="124"/>
      <c r="AV107" s="194"/>
      <c r="AW107" s="120"/>
      <c r="AX107" s="111"/>
      <c r="AY107" s="114"/>
      <c r="AZ107" s="115"/>
      <c r="BA107" s="120"/>
      <c r="BB107" s="119"/>
      <c r="BC107" s="114"/>
      <c r="BD107" s="115"/>
      <c r="BE107" s="189"/>
      <c r="BF107" s="211"/>
      <c r="BG107" s="124"/>
      <c r="BH107" s="194"/>
      <c r="BI107" s="68"/>
      <c r="BJ107" s="69"/>
      <c r="BK107" s="120"/>
      <c r="BL107" s="121"/>
      <c r="BM107" s="114"/>
      <c r="BN107" s="115"/>
      <c r="BO107" s="120"/>
      <c r="BP107" s="111"/>
      <c r="BQ107" s="127"/>
      <c r="BR107" s="117"/>
      <c r="BS107" s="176"/>
      <c r="BT107" s="178"/>
      <c r="BU107" s="169"/>
      <c r="BV107" s="115"/>
      <c r="BW107" s="68"/>
      <c r="BX107" s="75"/>
      <c r="BY107" s="120"/>
      <c r="BZ107" s="170"/>
      <c r="CA107" s="114"/>
      <c r="CB107" s="115"/>
      <c r="CC107" s="76"/>
      <c r="CD107" s="71"/>
      <c r="CE107" s="139"/>
      <c r="CF107" s="140"/>
      <c r="CG107" s="124"/>
      <c r="CH107" s="117"/>
      <c r="CI107" s="139"/>
      <c r="CJ107" s="111"/>
      <c r="CK107" s="127"/>
      <c r="CL107" s="117"/>
      <c r="CM107" s="269"/>
      <c r="CN107" s="272"/>
      <c r="CO107" s="139"/>
      <c r="CP107" s="111"/>
      <c r="CQ107" s="171"/>
      <c r="CR107" s="145"/>
      <c r="CS107" s="189"/>
      <c r="CT107" s="173">
        <v>0</v>
      </c>
      <c r="CU107" s="124"/>
      <c r="CV107" s="148">
        <v>0</v>
      </c>
      <c r="CW107" s="156"/>
      <c r="CX107" s="173">
        <v>0</v>
      </c>
      <c r="CY107" s="124"/>
      <c r="CZ107" s="148">
        <v>0</v>
      </c>
      <c r="DA107" s="78">
        <f>LARGE((H107,AD107,AF107,J107,L107,Z107,AB107,N107,P107,R107,T107,V107,X107,AL107,AN107,AH107,AJ107,AP107,AR107,AT107,AV107,BB107,BD107,BF107,BH107,BJ107,BL107,BN107,AX107,AZ107,BP107,BR107,BT107,BV107,BX107,BZ107,CB107,CD107,CF107,CH107,CJ107,CL107,CN107,CP107,CR107,CT107,CV107,CX107,CZ107),1)+LARGE((H107,AD107:AF107,J107,L107,Z107,AB107,N107,P107,R107,T107,V107,X107,AL107,AN107,AH107,AJ107,AP107,AR107,AT107,AV107,BB107,BD107,BF107,BH107,BJ107,BL107,BN107,AX107,AZ107,BP107,BR107,BT107,BV107,BX107,BZ107,CB107,CD107,CF107,CH107,CJ107,CL107,CN107,CP107,CR107,CT107,CV107,CX107,CZ107),2)+LARGE((H107,AD107,AF107,J107,L107,Z107,AB107,N107,P107,R107,T107,V107,X107,AL107,AN107,AH107,AJ107,AP107,AR107,AT107,AV107,BB107,BD107,BF107,BH107,BJ107,BL107,BN107,AX107,AZ107,BP107,BR107,BT107,BV107,BX107,BZ107,CB107,CJ107,CL107,CD107,CF107,CH107,CP107,CN107,CR107,CT107,CV107,CX107,CZ107),3)+LARGE((H107,AD107,AF107,J107,L107,Z107,AB107,N107,P107,R107,T107,V107,X107,AL107,AN107,AH107,AJ107,AP107,AR107,AT107,AV107,BB107,BD107,BF107,BH107,BJ107,BL107,BN107,AX107,AZ107,BP107,BR107,BT107,BV107,BX107,BZ107,CB107,CD107,CF107,CH107,CJ107,CL107,CN107,CP107,CR107,CT107,CV107,CX107,CZ107),4)+LARGE((H107,AD107,AF107,J107,L107,Z107,AB107,N107,P107,R107,T107,V107,X107,AL107,AN107,AH107,AJ107,AP107,AR107,AT107,AV107,BB107,BD107,BF107,BH107,BJ107,BL107,BN107,AX107,AZ107,BP107,BR107,BT107,BV107,BX107,BZ107,CB107,CD107,CF107,CH107,CN107,CP107,CR107,CT107,CV107,CL107,CJ107,CX107,CZ107),5)</f>
        <v>66.229999999999976</v>
      </c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</row>
    <row r="108" spans="1:209" s="2" customFormat="1" ht="15.75" customHeight="1" thickTop="1" thickBot="1" x14ac:dyDescent="0.3">
      <c r="A108" s="87"/>
      <c r="B108" s="80">
        <v>102</v>
      </c>
      <c r="C108" s="103" t="s">
        <v>228</v>
      </c>
      <c r="D108" s="106" t="s">
        <v>33</v>
      </c>
      <c r="E108" s="107">
        <v>2005</v>
      </c>
      <c r="F108" s="108" t="s">
        <v>107</v>
      </c>
      <c r="G108" s="331"/>
      <c r="H108" s="332"/>
      <c r="I108" s="120"/>
      <c r="J108" s="111"/>
      <c r="K108" s="114"/>
      <c r="L108" s="113"/>
      <c r="M108" s="109"/>
      <c r="N108" s="110"/>
      <c r="O108" s="112"/>
      <c r="P108" s="113"/>
      <c r="Q108" s="156"/>
      <c r="R108" s="230"/>
      <c r="S108" s="124">
        <v>13</v>
      </c>
      <c r="T108" s="194">
        <f>(VLOOKUP(S108,multiple,2,FALSE))*$T$5</f>
        <v>62.999999999999986</v>
      </c>
      <c r="U108" s="109"/>
      <c r="V108" s="110"/>
      <c r="W108" s="112"/>
      <c r="X108" s="113"/>
      <c r="Y108" s="120"/>
      <c r="Z108" s="111"/>
      <c r="AA108" s="114"/>
      <c r="AB108" s="113"/>
      <c r="AC108" s="156"/>
      <c r="AD108" s="230"/>
      <c r="AE108" s="124"/>
      <c r="AF108" s="194"/>
      <c r="AG108" s="120"/>
      <c r="AH108" s="111"/>
      <c r="AI108" s="114"/>
      <c r="AJ108" s="113"/>
      <c r="AK108" s="120"/>
      <c r="AL108" s="111"/>
      <c r="AM108" s="114"/>
      <c r="AN108" s="115"/>
      <c r="AO108" s="118"/>
      <c r="AP108" s="116"/>
      <c r="AQ108" s="114"/>
      <c r="AR108" s="122"/>
      <c r="AS108" s="156"/>
      <c r="AT108" s="230"/>
      <c r="AU108" s="124">
        <v>21</v>
      </c>
      <c r="AV108" s="194">
        <v>0</v>
      </c>
      <c r="AW108" s="120"/>
      <c r="AX108" s="111"/>
      <c r="AY108" s="114"/>
      <c r="AZ108" s="115"/>
      <c r="BA108" s="120"/>
      <c r="BB108" s="119"/>
      <c r="BC108" s="114"/>
      <c r="BD108" s="115"/>
      <c r="BE108" s="156"/>
      <c r="BF108" s="230"/>
      <c r="BG108" s="124">
        <v>17</v>
      </c>
      <c r="BH108" s="194">
        <v>0</v>
      </c>
      <c r="BI108" s="68"/>
      <c r="BJ108" s="69"/>
      <c r="BK108" s="120"/>
      <c r="BL108" s="121"/>
      <c r="BM108" s="114"/>
      <c r="BN108" s="115"/>
      <c r="BO108" s="120"/>
      <c r="BP108" s="111"/>
      <c r="BQ108" s="127"/>
      <c r="BR108" s="117"/>
      <c r="BS108" s="176"/>
      <c r="BT108" s="178"/>
      <c r="BU108" s="169"/>
      <c r="BV108" s="115"/>
      <c r="BW108" s="68"/>
      <c r="BX108" s="75"/>
      <c r="BY108" s="120"/>
      <c r="BZ108" s="170"/>
      <c r="CA108" s="114"/>
      <c r="CB108" s="115"/>
      <c r="CC108" s="76"/>
      <c r="CD108" s="71"/>
      <c r="CE108" s="139"/>
      <c r="CF108" s="141"/>
      <c r="CG108" s="124"/>
      <c r="CH108" s="117"/>
      <c r="CI108" s="139"/>
      <c r="CJ108" s="111"/>
      <c r="CK108" s="127"/>
      <c r="CL108" s="145"/>
      <c r="CM108" s="269"/>
      <c r="CN108" s="272"/>
      <c r="CO108" s="139"/>
      <c r="CP108" s="111"/>
      <c r="CQ108" s="171"/>
      <c r="CR108" s="145"/>
      <c r="CS108" s="156"/>
      <c r="CT108" s="173">
        <v>0</v>
      </c>
      <c r="CU108" s="124"/>
      <c r="CV108" s="148"/>
      <c r="CW108" s="156"/>
      <c r="CX108" s="173">
        <v>0</v>
      </c>
      <c r="CY108" s="130"/>
      <c r="CZ108" s="148">
        <v>0</v>
      </c>
      <c r="DA108" s="78">
        <f>LARGE((H108,AD108,AF108,J108,L108,Z108,AB108,N108,P108,R108,T108,V108,X108,AL108,AN108,AH108,AJ108,AP108,AR108,AT108,AV108,BB108,BD108,BF108,BH108,BJ108,BL108,BN108,AX108,AZ108,BP108,BR108,BT108,BV108,BX108,BZ108,CB108,CD108,CF108,CH108,CJ108,CL108,CN108,CP108,CR108,CT108,CV108,CX108,CZ108),1)+LARGE((H108,AD108:AF108,J108,L108,Z108,AB108,N108,P108,R108,T108,V108,X108,AL108,AN108,AH108,AJ108,AP108,AR108,AT108,AV108,BB108,BD108,BF108,BH108,BJ108,BL108,BN108,AX108,AZ108,BP108,BR108,BT108,BV108,BX108,BZ108,CB108,CD108,CF108,CH108,CJ108,CL108,CN108,CP108,CR108,CT108,CV108,CX108,CZ108),2)+LARGE((H108,AD108,AF108,J108,L108,Z108,AB108,N108,P108,R108,T108,V108,X108,AL108,AN108,AH108,AJ108,AP108,AR108,AT108,AV108,BB108,BD108,BF108,BH108,BJ108,BL108,BN108,AX108,AZ108,BP108,BR108,BT108,BV108,BX108,BZ108,CB108,CJ108,CL108,CD108,CF108,CH108,CP108,CN108,CR108,CT108,CV108,CX108,CZ108),3)+LARGE((H108,AD108,AF108,J108,L108,Z108,AB108,N108,P108,R108,T108,V108,X108,AL108,AN108,AH108,AJ108,AP108,AR108,AT108,AV108,BB108,BD108,BF108,BH108,BJ108,BL108,BN108,AX108,AZ108,BP108,BR108,BT108,BV108,BX108,BZ108,CB108,CD108,CF108,CH108,CJ108,CL108,CN108,CP108,CR108,CT108,CV108,CX108,CZ108),4)+LARGE((H108,AD108,AF108,J108,L108,Z108,AB108,N108,P108,R108,T108,V108,X108,AL108,AN108,AH108,AJ108,AP108,AR108,AT108,AV108,BB108,BD108,BF108,BH108,BJ108,BL108,BN108,AX108,AZ108,BP108,BR108,BT108,BV108,BX108,BZ108,CB108,CD108,CF108,CH108,CN108,CP108,CR108,CT108,CV108,CL108,CJ108,CX108,CZ108),5)</f>
        <v>62.999999999999986</v>
      </c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</row>
    <row r="109" spans="1:209" s="2" customFormat="1" ht="15.75" customHeight="1" thickTop="1" thickBot="1" x14ac:dyDescent="0.3">
      <c r="A109" s="87"/>
      <c r="B109" s="80">
        <v>103</v>
      </c>
      <c r="C109" s="184" t="s">
        <v>268</v>
      </c>
      <c r="D109" s="181" t="s">
        <v>110</v>
      </c>
      <c r="E109" s="182">
        <v>2006</v>
      </c>
      <c r="F109" s="183"/>
      <c r="G109" s="331"/>
      <c r="H109" s="332"/>
      <c r="I109" s="120"/>
      <c r="J109" s="111"/>
      <c r="K109" s="114"/>
      <c r="L109" s="113"/>
      <c r="M109" s="109"/>
      <c r="N109" s="110"/>
      <c r="O109" s="112"/>
      <c r="P109" s="113"/>
      <c r="Q109" s="189"/>
      <c r="R109" s="212"/>
      <c r="S109" s="124"/>
      <c r="T109" s="194"/>
      <c r="U109" s="109"/>
      <c r="V109" s="110"/>
      <c r="W109" s="112"/>
      <c r="X109" s="113"/>
      <c r="Y109" s="120"/>
      <c r="Z109" s="111"/>
      <c r="AA109" s="114"/>
      <c r="AB109" s="113"/>
      <c r="AC109" s="189"/>
      <c r="AD109" s="214"/>
      <c r="AE109" s="124"/>
      <c r="AF109" s="194"/>
      <c r="AG109" s="120"/>
      <c r="AH109" s="111"/>
      <c r="AI109" s="114"/>
      <c r="AJ109" s="113"/>
      <c r="AK109" s="120"/>
      <c r="AL109" s="111"/>
      <c r="AM109" s="114"/>
      <c r="AN109" s="115"/>
      <c r="AO109" s="118"/>
      <c r="AP109" s="116"/>
      <c r="AQ109" s="114">
        <v>32</v>
      </c>
      <c r="AR109" s="122">
        <f>(VLOOKUP(AQ109,multiple,2,FALSE))*$AR$5</f>
        <v>62.649999999999977</v>
      </c>
      <c r="AS109" s="189"/>
      <c r="AT109" s="212"/>
      <c r="AU109" s="124"/>
      <c r="AV109" s="194"/>
      <c r="AW109" s="120"/>
      <c r="AX109" s="111"/>
      <c r="AY109" s="114"/>
      <c r="AZ109" s="115"/>
      <c r="BA109" s="120"/>
      <c r="BB109" s="119"/>
      <c r="BC109" s="114"/>
      <c r="BD109" s="115"/>
      <c r="BE109" s="189"/>
      <c r="BF109" s="212"/>
      <c r="BG109" s="124"/>
      <c r="BH109" s="194"/>
      <c r="BI109" s="68"/>
      <c r="BJ109" s="69"/>
      <c r="BK109" s="120"/>
      <c r="BL109" s="121"/>
      <c r="BM109" s="114"/>
      <c r="BN109" s="115"/>
      <c r="BO109" s="120"/>
      <c r="BP109" s="111"/>
      <c r="BQ109" s="127"/>
      <c r="BR109" s="117"/>
      <c r="BS109" s="176"/>
      <c r="BT109" s="178"/>
      <c r="BU109" s="169"/>
      <c r="BV109" s="115"/>
      <c r="BW109" s="68"/>
      <c r="BX109" s="75"/>
      <c r="BY109" s="120"/>
      <c r="BZ109" s="170"/>
      <c r="CA109" s="114"/>
      <c r="CB109" s="115"/>
      <c r="CC109" s="76"/>
      <c r="CD109" s="71"/>
      <c r="CE109" s="139"/>
      <c r="CF109" s="140"/>
      <c r="CG109" s="124"/>
      <c r="CH109" s="117"/>
      <c r="CI109" s="139"/>
      <c r="CJ109" s="111"/>
      <c r="CK109" s="127"/>
      <c r="CL109" s="117"/>
      <c r="CM109" s="269"/>
      <c r="CN109" s="272"/>
      <c r="CO109" s="139"/>
      <c r="CP109" s="111"/>
      <c r="CQ109" s="171"/>
      <c r="CR109" s="145"/>
      <c r="CS109" s="189"/>
      <c r="CT109" s="150">
        <v>0</v>
      </c>
      <c r="CU109" s="124"/>
      <c r="CV109" s="148">
        <v>0</v>
      </c>
      <c r="CW109" s="156"/>
      <c r="CX109" s="173">
        <v>0</v>
      </c>
      <c r="CY109" s="124"/>
      <c r="CZ109" s="148">
        <v>0</v>
      </c>
      <c r="DA109" s="78">
        <f>LARGE((H109,AD109,AF109,J109,L109,Z109,AB109,N109,P109,R109,T109,V109,X109,AL109,AN109,AH109,AJ109,AP109,AR109,AT109,AV109,BB109,BD109,BF109,BH109,BJ109,BL109,BN109,AX109,AZ109,BP109,BR109,BT109,BV109,BX109,BZ109,CB109,CD109,CF109,CH109,CJ109,CL109,CN109,CP109,CR109,CT109,CV109,CX109,CZ109),1)+LARGE((H109,AD109:AF109,J109,L109,Z109,AB109,N109,P109,R109,T109,V109,X109,AL109,AN109,AH109,AJ109,AP109,AR109,AT109,AV109,BB109,BD109,BF109,BH109,BJ109,BL109,BN109,AX109,AZ109,BP109,BR109,BT109,BV109,BX109,BZ109,CB109,CD109,CF109,CH109,CJ109,CL109,CN109,CP109,CR109,CT109,CV109,CX109,CZ109),2)+LARGE((H109,AD109,AF109,J109,L109,Z109,AB109,N109,P109,R109,T109,V109,X109,AL109,AN109,AH109,AJ109,AP109,AR109,AT109,AV109,BB109,BD109,BF109,BH109,BJ109,BL109,BN109,AX109,AZ109,BP109,BR109,BT109,BV109,BX109,BZ109,CB109,CJ109,CL109,CD109,CF109,CH109,CP109,CN109,CR109,CT109,CV109,CX109,CZ109),3)+LARGE((H109,AD109,AF109,J109,L109,Z109,AB109,N109,P109,R109,T109,V109,X109,AL109,AN109,AH109,AJ109,AP109,AR109,AT109,AV109,BB109,BD109,BF109,BH109,BJ109,BL109,BN109,AX109,AZ109,BP109,BR109,BT109,BV109,BX109,BZ109,CB109,CD109,CF109,CH109,CJ109,CL109,CN109,CP109,CR109,CT109,CV109,CX109,CZ109),4)+LARGE((H109,AD109,AF109,J109,L109,Z109,AB109,N109,P109,R109,T109,V109,X109,AL109,AN109,AH109,AJ109,AP109,AR109,AT109,AV109,BB109,BD109,BF109,BH109,BJ109,BL109,BN109,AX109,AZ109,BP109,BR109,BT109,BV109,BX109,BZ109,CB109,CD109,CF109,CH109,CN109,CP109,CR109,CT109,CV109,CL109,CJ109,CX109,CZ109),5)</f>
        <v>62.649999999999977</v>
      </c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</row>
    <row r="110" spans="1:209" s="2" customFormat="1" ht="15.75" customHeight="1" thickTop="1" thickBot="1" x14ac:dyDescent="0.3">
      <c r="A110" s="87"/>
      <c r="B110" s="80">
        <v>104.105</v>
      </c>
      <c r="C110" s="184" t="s">
        <v>242</v>
      </c>
      <c r="D110" s="181" t="s">
        <v>46</v>
      </c>
      <c r="E110" s="182">
        <v>2006</v>
      </c>
      <c r="F110" s="183" t="s">
        <v>37</v>
      </c>
      <c r="G110" s="331"/>
      <c r="H110" s="332"/>
      <c r="I110" s="120"/>
      <c r="J110" s="111"/>
      <c r="K110" s="114"/>
      <c r="L110" s="113"/>
      <c r="M110" s="109"/>
      <c r="N110" s="110"/>
      <c r="O110" s="112"/>
      <c r="P110" s="113"/>
      <c r="Q110" s="189"/>
      <c r="R110" s="193"/>
      <c r="S110" s="124">
        <v>20</v>
      </c>
      <c r="T110" s="194">
        <f>(VLOOKUP(S110,multiple,2,FALSE))*$T$5</f>
        <v>28.2</v>
      </c>
      <c r="U110" s="109"/>
      <c r="V110" s="110"/>
      <c r="W110" s="112"/>
      <c r="X110" s="113"/>
      <c r="Y110" s="120"/>
      <c r="Z110" s="111"/>
      <c r="AA110" s="114"/>
      <c r="AB110" s="113"/>
      <c r="AC110" s="189"/>
      <c r="AD110" s="193"/>
      <c r="AE110" s="124">
        <v>28</v>
      </c>
      <c r="AF110" s="194">
        <v>0</v>
      </c>
      <c r="AG110" s="120"/>
      <c r="AH110" s="111"/>
      <c r="AI110" s="114"/>
      <c r="AJ110" s="113"/>
      <c r="AK110" s="120"/>
      <c r="AL110" s="111"/>
      <c r="AM110" s="114"/>
      <c r="AN110" s="115"/>
      <c r="AO110" s="118"/>
      <c r="AP110" s="116"/>
      <c r="AQ110" s="114"/>
      <c r="AR110" s="122"/>
      <c r="AS110" s="189"/>
      <c r="AT110" s="193"/>
      <c r="AU110" s="124"/>
      <c r="AV110" s="194"/>
      <c r="AW110" s="120"/>
      <c r="AX110" s="111"/>
      <c r="AY110" s="114"/>
      <c r="AZ110" s="115"/>
      <c r="BA110" s="120"/>
      <c r="BB110" s="119"/>
      <c r="BC110" s="114"/>
      <c r="BD110" s="115"/>
      <c r="BE110" s="189"/>
      <c r="BF110" s="193"/>
      <c r="BG110" s="124">
        <v>18</v>
      </c>
      <c r="BH110" s="194">
        <v>0</v>
      </c>
      <c r="BI110" s="68"/>
      <c r="BJ110" s="69"/>
      <c r="BK110" s="120"/>
      <c r="BL110" s="121"/>
      <c r="BM110" s="114"/>
      <c r="BN110" s="115"/>
      <c r="BO110" s="120"/>
      <c r="BP110" s="111"/>
      <c r="BQ110" s="127"/>
      <c r="BR110" s="117"/>
      <c r="BS110" s="176"/>
      <c r="BT110" s="178"/>
      <c r="BU110" s="169"/>
      <c r="BV110" s="115"/>
      <c r="BW110" s="68"/>
      <c r="BX110" s="75"/>
      <c r="BY110" s="120"/>
      <c r="BZ110" s="170"/>
      <c r="CA110" s="114"/>
      <c r="CB110" s="115"/>
      <c r="CC110" s="76"/>
      <c r="CD110" s="71"/>
      <c r="CE110" s="139"/>
      <c r="CF110" s="141"/>
      <c r="CG110" s="124"/>
      <c r="CH110" s="117"/>
      <c r="CI110" s="139"/>
      <c r="CJ110" s="111"/>
      <c r="CK110" s="127"/>
      <c r="CL110" s="145"/>
      <c r="CM110" s="269"/>
      <c r="CN110" s="272"/>
      <c r="CO110" s="139"/>
      <c r="CP110" s="111"/>
      <c r="CQ110" s="171"/>
      <c r="CR110" s="145"/>
      <c r="CS110" s="189"/>
      <c r="CT110" s="173">
        <v>0</v>
      </c>
      <c r="CU110" s="172"/>
      <c r="CV110" s="148"/>
      <c r="CW110" s="222"/>
      <c r="CX110" s="223">
        <v>0</v>
      </c>
      <c r="CY110" s="172"/>
      <c r="CZ110" s="148">
        <v>0</v>
      </c>
      <c r="DA110" s="78">
        <f>LARGE((H110,AD110,AF110,J110,L110,Z110,AB110,N110,P110,R110,T110,V110,X110,AL110,AN110,AH110,AJ110,AP110,AR110,AT110,AV110,BB110,BD110,BF110,BH110,BJ110,BL110,BN110,AX110,AZ110,BP110,BR110,BT110,BV110,BX110,BZ110,CB110,CD110,CF110,CH110,CJ110,CL110,CN110,CP110,CR110,CT110,CV110,CX110,CZ110),1)+LARGE((H110,AD110:AF110,J110,L110,Z110,AB110,N110,P110,R110,T110,V110,X110,AL110,AN110,AH110,AJ110,AP110,AR110,AT110,AV110,BB110,BD110,BF110,BH110,BJ110,BL110,BN110,AX110,AZ110,BP110,BR110,BT110,BV110,BX110,BZ110,CB110,CD110,CF110,CH110,CJ110,CL110,CN110,CP110,CR110,CT110,CV110,CX110,CZ110),2)+LARGE((H110,AD110,AF110,J110,L110,Z110,AB110,N110,P110,R110,T110,V110,X110,AL110,AN110,AH110,AJ110,AP110,AR110,AT110,AV110,BB110,BD110,BF110,BH110,BJ110,BL110,BN110,AX110,AZ110,BP110,BR110,BT110,BV110,BX110,BZ110,CB110,CJ110,CL110,CD110,CF110,CH110,CP110,CN110,CR110,CT110,CV110,CX110,CZ110),3)+LARGE((H110,AD110,AF110,J110,L110,Z110,AB110,N110,P110,R110,T110,V110,X110,AL110,AN110,AH110,AJ110,AP110,AR110,AT110,AV110,BB110,BD110,BF110,BH110,BJ110,BL110,BN110,AX110,AZ110,BP110,BR110,BT110,BV110,BX110,BZ110,CB110,CD110,CF110,CH110,CJ110,CL110,CN110,CP110,CR110,CT110,CV110,CX110,CZ110),4)+LARGE((H110,AD110,AF110,J110,L110,Z110,AB110,N110,P110,R110,T110,V110,X110,AL110,AN110,AH110,AJ110,AP110,AR110,AT110,AV110,BB110,BD110,BF110,BH110,BJ110,BL110,BN110,AX110,AZ110,BP110,BR110,BT110,BV110,BX110,BZ110,CB110,CD110,CF110,CH110,CN110,CP110,CR110,CT110,CV110,CL110,CJ110,CX110,CZ110),5)</f>
        <v>56.2</v>
      </c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</row>
    <row r="111" spans="1:209" s="2" customFormat="1" ht="15.75" customHeight="1" thickTop="1" thickBot="1" x14ac:dyDescent="0.3">
      <c r="A111" s="3"/>
      <c r="B111" s="80">
        <v>105</v>
      </c>
      <c r="C111" s="103" t="s">
        <v>256</v>
      </c>
      <c r="D111" s="106" t="s">
        <v>110</v>
      </c>
      <c r="E111" s="107">
        <v>2005</v>
      </c>
      <c r="F111" s="108" t="s">
        <v>39</v>
      </c>
      <c r="G111" s="331"/>
      <c r="H111" s="332"/>
      <c r="I111" s="120"/>
      <c r="J111" s="111"/>
      <c r="K111" s="114"/>
      <c r="L111" s="113"/>
      <c r="M111" s="109"/>
      <c r="N111" s="110"/>
      <c r="O111" s="112"/>
      <c r="P111" s="113"/>
      <c r="Q111" s="156"/>
      <c r="R111" s="211"/>
      <c r="S111" s="124"/>
      <c r="T111" s="206"/>
      <c r="U111" s="109"/>
      <c r="V111" s="110"/>
      <c r="W111" s="112"/>
      <c r="X111" s="113"/>
      <c r="Y111" s="120"/>
      <c r="Z111" s="111"/>
      <c r="AA111" s="114"/>
      <c r="AB111" s="113"/>
      <c r="AC111" s="156"/>
      <c r="AD111" s="211"/>
      <c r="AE111" s="124">
        <v>17</v>
      </c>
      <c r="AF111" s="194">
        <f>(VLOOKUP(AE111,multiple,2,FALSE))*$AF$5</f>
        <v>29.5</v>
      </c>
      <c r="AG111" s="120"/>
      <c r="AH111" s="111"/>
      <c r="AI111" s="114"/>
      <c r="AJ111" s="113"/>
      <c r="AK111" s="120"/>
      <c r="AL111" s="111"/>
      <c r="AM111" s="114"/>
      <c r="AN111" s="115"/>
      <c r="AO111" s="118"/>
      <c r="AP111" s="116"/>
      <c r="AQ111" s="114"/>
      <c r="AR111" s="122"/>
      <c r="AS111" s="156"/>
      <c r="AT111" s="211"/>
      <c r="AU111" s="124"/>
      <c r="AV111" s="194"/>
      <c r="AW111" s="120"/>
      <c r="AX111" s="111"/>
      <c r="AY111" s="114"/>
      <c r="AZ111" s="115"/>
      <c r="BA111" s="120"/>
      <c r="BB111" s="119"/>
      <c r="BC111" s="114"/>
      <c r="BD111" s="115"/>
      <c r="BE111" s="156"/>
      <c r="BF111" s="211"/>
      <c r="BG111" s="124"/>
      <c r="BH111" s="194"/>
      <c r="BI111" s="68"/>
      <c r="BJ111" s="69"/>
      <c r="BK111" s="120"/>
      <c r="BL111" s="121"/>
      <c r="BM111" s="114"/>
      <c r="BN111" s="115"/>
      <c r="BO111" s="120"/>
      <c r="BP111" s="111"/>
      <c r="BQ111" s="127"/>
      <c r="BR111" s="117"/>
      <c r="BS111" s="176"/>
      <c r="BT111" s="178"/>
      <c r="BU111" s="169"/>
      <c r="BV111" s="115"/>
      <c r="BW111" s="68"/>
      <c r="BX111" s="75"/>
      <c r="BY111" s="120"/>
      <c r="BZ111" s="111"/>
      <c r="CA111" s="114"/>
      <c r="CB111" s="115"/>
      <c r="CC111" s="76"/>
      <c r="CD111" s="71"/>
      <c r="CE111" s="139"/>
      <c r="CF111" s="140"/>
      <c r="CG111" s="124"/>
      <c r="CH111" s="117"/>
      <c r="CI111" s="139"/>
      <c r="CJ111" s="111"/>
      <c r="CK111" s="127"/>
      <c r="CL111" s="129"/>
      <c r="CM111" s="269"/>
      <c r="CN111" s="272"/>
      <c r="CO111" s="139"/>
      <c r="CP111" s="111"/>
      <c r="CQ111" s="171"/>
      <c r="CR111" s="145">
        <v>0</v>
      </c>
      <c r="CS111" s="156"/>
      <c r="CT111" s="173">
        <v>0</v>
      </c>
      <c r="CU111" s="124"/>
      <c r="CV111" s="148">
        <v>0</v>
      </c>
      <c r="CW111" s="156"/>
      <c r="CX111" s="173">
        <v>0</v>
      </c>
      <c r="CY111" s="130"/>
      <c r="CZ111" s="148">
        <v>0</v>
      </c>
      <c r="DA111" s="78">
        <f>LARGE((H111,AD111,AF111,J111,L111,Z111,AB111,N111,P111,R111,T111,V111,X111,AL111,AN111,AH111,AJ111,AP111,AR111,AT111,AV111,BB111,BD111,BF111,BH111,BJ111,BL111,BN111,AX111,AZ111,BP111,BR111,BT111,BV111,BX111,BZ111,CB111,CD111,CF111,CH111,CJ111,CL111,CN111,CP111,CR111,CT111,CV111,CX111,CZ111),1)+LARGE((H111,AD111:AF111,J111,L111,Z111,AB111,N111,P111,R111,T111,V111,X111,AL111,AN111,AH111,AJ111,AP111,AR111,AT111,AV111,BB111,BD111,BF111,BH111,BJ111,BL111,BN111,AX111,AZ111,BP111,BR111,BT111,BV111,BX111,BZ111,CB111,CD111,CF111,CH111,CJ111,CL111,CN111,CP111,CR111,CT111,CV111,CX111,CZ111),2)+LARGE((H111,AD111,AF111,J111,L111,Z111,AB111,N111,P111,R111,T111,V111,X111,AL111,AN111,AH111,AJ111,AP111,AR111,AT111,AV111,BB111,BD111,BF111,BH111,BJ111,BL111,BN111,AX111,AZ111,BP111,BR111,BT111,BV111,BX111,BZ111,CB111,CJ111,CL111,CD111,CF111,CH111,CP111,CN111,CR111,CT111,CV111,CX111,CZ111),3)+LARGE((H111,AD111,AF111,J111,L111,Z111,AB111,N111,P111,R111,T111,V111,X111,AL111,AN111,AH111,AJ111,AP111,AR111,AT111,AV111,BB111,BD111,BF111,BH111,BJ111,BL111,BN111,AX111,AZ111,BP111,BR111,BT111,BV111,BX111,BZ111,CB111,CD111,CF111,CH111,CJ111,CL111,CN111,CP111,CR111,CT111,CV111,CX111,CZ111),4)+LARGE((H111,AD111,AF111,J111,L111,Z111,AB111,N111,P111,R111,T111,V111,X111,AL111,AN111,AH111,AJ111,AP111,AR111,AT111,AV111,BB111,BD111,BF111,BH111,BJ111,BL111,BN111,AX111,AZ111,BP111,BR111,BT111,BV111,BX111,BZ111,CB111,CD111,CF111,CH111,CN111,CP111,CR111,CT111,CV111,CL111,CJ111,CX111,CZ111),5)</f>
        <v>46.5</v>
      </c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</row>
    <row r="112" spans="1:209" s="2" customFormat="1" ht="15.75" customHeight="1" thickTop="1" thickBot="1" x14ac:dyDescent="0.3">
      <c r="A112" s="3"/>
      <c r="B112" s="80">
        <v>106</v>
      </c>
      <c r="C112" s="104" t="s">
        <v>156</v>
      </c>
      <c r="D112" s="100" t="s">
        <v>26</v>
      </c>
      <c r="E112" s="101">
        <v>2003</v>
      </c>
      <c r="F112" s="102" t="s">
        <v>157</v>
      </c>
      <c r="G112" s="331"/>
      <c r="H112" s="332"/>
      <c r="I112" s="120">
        <v>10</v>
      </c>
      <c r="J112" s="111">
        <f>(VLOOKUP(I112,UMM,2,FALSE))*$J$5</f>
        <v>45.6</v>
      </c>
      <c r="K112" s="114"/>
      <c r="L112" s="113"/>
      <c r="M112" s="109"/>
      <c r="N112" s="110"/>
      <c r="O112" s="112"/>
      <c r="P112" s="113"/>
      <c r="Q112" s="189"/>
      <c r="R112" s="201">
        <v>0</v>
      </c>
      <c r="S112" s="124"/>
      <c r="T112" s="206"/>
      <c r="U112" s="109"/>
      <c r="V112" s="110"/>
      <c r="W112" s="112"/>
      <c r="X112" s="113"/>
      <c r="Y112" s="120"/>
      <c r="Z112" s="111"/>
      <c r="AA112" s="114"/>
      <c r="AB112" s="113"/>
      <c r="AC112" s="189"/>
      <c r="AD112" s="201"/>
      <c r="AE112" s="124"/>
      <c r="AF112" s="206"/>
      <c r="AG112" s="120">
        <v>27</v>
      </c>
      <c r="AH112" s="111">
        <v>0</v>
      </c>
      <c r="AI112" s="114"/>
      <c r="AJ112" s="113"/>
      <c r="AK112" s="120"/>
      <c r="AL112" s="111"/>
      <c r="AM112" s="114"/>
      <c r="AN112" s="115"/>
      <c r="AO112" s="118">
        <v>36</v>
      </c>
      <c r="AP112" s="116">
        <v>0</v>
      </c>
      <c r="AQ112" s="114"/>
      <c r="AR112" s="122"/>
      <c r="AS112" s="189"/>
      <c r="AT112" s="201"/>
      <c r="AU112" s="124"/>
      <c r="AV112" s="206"/>
      <c r="AW112" s="120"/>
      <c r="AX112" s="111"/>
      <c r="AY112" s="114"/>
      <c r="AZ112" s="115"/>
      <c r="BA112" s="120">
        <v>43</v>
      </c>
      <c r="BB112" s="119">
        <v>0</v>
      </c>
      <c r="BC112" s="114"/>
      <c r="BD112" s="115"/>
      <c r="BE112" s="189">
        <v>13</v>
      </c>
      <c r="BF112" s="193">
        <v>0</v>
      </c>
      <c r="BG112" s="124"/>
      <c r="BH112" s="206"/>
      <c r="BI112" s="68">
        <v>64</v>
      </c>
      <c r="BJ112" s="69">
        <v>0</v>
      </c>
      <c r="BK112" s="120"/>
      <c r="BL112" s="121"/>
      <c r="BM112" s="114"/>
      <c r="BN112" s="115"/>
      <c r="BO112" s="120">
        <v>20</v>
      </c>
      <c r="BP112" s="111">
        <v>0</v>
      </c>
      <c r="BQ112" s="127"/>
      <c r="BR112" s="117"/>
      <c r="BS112" s="176">
        <v>13</v>
      </c>
      <c r="BT112" s="178">
        <v>0</v>
      </c>
      <c r="BU112" s="169"/>
      <c r="BV112" s="115"/>
      <c r="BW112" s="68"/>
      <c r="BX112" s="75"/>
      <c r="BY112" s="120"/>
      <c r="BZ112" s="170"/>
      <c r="CA112" s="114"/>
      <c r="CB112" s="115"/>
      <c r="CC112" s="76"/>
      <c r="CD112" s="71"/>
      <c r="CE112" s="139"/>
      <c r="CF112" s="140"/>
      <c r="CG112" s="124"/>
      <c r="CH112" s="117"/>
      <c r="CI112" s="139"/>
      <c r="CJ112" s="111"/>
      <c r="CK112" s="127"/>
      <c r="CL112" s="117"/>
      <c r="CM112" s="274">
        <v>58</v>
      </c>
      <c r="CN112" s="309">
        <v>0</v>
      </c>
      <c r="CO112" s="139"/>
      <c r="CP112" s="111"/>
      <c r="CQ112" s="171"/>
      <c r="CR112" s="145"/>
      <c r="CS112" s="189"/>
      <c r="CT112" s="173">
        <v>0</v>
      </c>
      <c r="CU112" s="124"/>
      <c r="CV112" s="286"/>
      <c r="CW112" s="156"/>
      <c r="CX112" s="173">
        <v>0</v>
      </c>
      <c r="CY112" s="124"/>
      <c r="CZ112" s="148">
        <v>0</v>
      </c>
      <c r="DA112" s="78">
        <f>LARGE((H112,AD112,AF112,J112,L112,Z112,AB112,N112,P112,R112,T112,V112,X112,AL112,AN112,AH112,AJ112,AP112,AR112,AT112,AV112,BB112,BD112,BF112,BH112,BJ112,BL112,BN112,AX112,AZ112,BP112,BR112,BT112,BV112,BX112,BZ112,CB112,CD112,CF112,CH112,CJ112,CL112,CN112,CP112,CR112,CT112,CV112,CX112,CZ112),1)+LARGE((H112,AD112:AF112,J112,L112,Z112,AB112,N112,P112,R112,T112,V112,X112,AL112,AN112,AH112,AJ112,AP112,AR112,AT112,AV112,BB112,BD112,BF112,BH112,BJ112,BL112,BN112,AX112,AZ112,BP112,BR112,BT112,BV112,BX112,BZ112,CB112,CD112,CF112,CH112,CJ112,CL112,CN112,CP112,CR112,CT112,CV112,CX112,CZ112),2)+LARGE((H112,AD112,AF112,J112,L112,Z112,AB112,N112,P112,R112,T112,V112,X112,AL112,AN112,AH112,AJ112,AP112,AR112,AT112,AV112,BB112,BD112,BF112,BH112,BJ112,BL112,BN112,AX112,AZ112,BP112,BR112,BT112,BV112,BX112,BZ112,CB112,CJ112,CL112,CD112,CF112,CH112,CP112,CN112,CR112,CT112,CV112,CX112,CZ112),3)+LARGE((H112,AD112,AF112,J112,L112,Z112,AB112,N112,P112,R112,T112,V112,X112,AL112,AN112,AH112,AJ112,AP112,AR112,AT112,AV112,BB112,BD112,BF112,BH112,BJ112,BL112,BN112,AX112,AZ112,BP112,BR112,BT112,BV112,BX112,BZ112,CB112,CD112,CF112,CH112,CJ112,CL112,CN112,CP112,CR112,CT112,CV112,CX112,CZ112),4)+LARGE((H112,AD112,AF112,J112,L112,Z112,AB112,N112,P112,R112,T112,V112,X112,AL112,AN112,AH112,AJ112,AP112,AR112,AT112,AV112,BB112,BD112,BF112,BH112,BJ112,BL112,BN112,AX112,AZ112,BP112,BR112,BT112,BV112,BX112,BZ112,CB112,CD112,CF112,CH112,CN112,CP112,CR112,CT112,CV112,CL112,CJ112,CX112,CZ112),5)</f>
        <v>45.6</v>
      </c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</row>
    <row r="113" spans="1:270" s="2" customFormat="1" ht="15.75" customHeight="1" thickTop="1" thickBot="1" x14ac:dyDescent="0.3">
      <c r="A113" s="3"/>
      <c r="B113" s="80">
        <v>107</v>
      </c>
      <c r="C113" s="103" t="s">
        <v>221</v>
      </c>
      <c r="D113" s="106" t="s">
        <v>49</v>
      </c>
      <c r="E113" s="107">
        <v>2004</v>
      </c>
      <c r="F113" s="108" t="s">
        <v>32</v>
      </c>
      <c r="G113" s="346"/>
      <c r="H113" s="347"/>
      <c r="I113" s="120"/>
      <c r="J113" s="111"/>
      <c r="K113" s="114"/>
      <c r="L113" s="113"/>
      <c r="M113" s="109"/>
      <c r="N113" s="110"/>
      <c r="O113" s="112"/>
      <c r="P113" s="113"/>
      <c r="Q113" s="189">
        <v>15</v>
      </c>
      <c r="R113" s="193">
        <v>0</v>
      </c>
      <c r="S113" s="124"/>
      <c r="T113" s="194"/>
      <c r="U113" s="109"/>
      <c r="V113" s="110"/>
      <c r="W113" s="112"/>
      <c r="X113" s="113"/>
      <c r="Y113" s="120"/>
      <c r="Z113" s="111"/>
      <c r="AA113" s="114"/>
      <c r="AB113" s="113"/>
      <c r="AC113" s="189">
        <v>11</v>
      </c>
      <c r="AD113" s="193">
        <f>(VLOOKUP(AC113,multiple,2,FALSE))*$AD$5</f>
        <v>42.55</v>
      </c>
      <c r="AE113" s="124"/>
      <c r="AF113" s="194"/>
      <c r="AG113" s="120"/>
      <c r="AH113" s="111"/>
      <c r="AI113" s="114">
        <v>24</v>
      </c>
      <c r="AJ113" s="113">
        <v>0</v>
      </c>
      <c r="AK113" s="120"/>
      <c r="AL113" s="111"/>
      <c r="AM113" s="114"/>
      <c r="AN113" s="115"/>
      <c r="AO113" s="118"/>
      <c r="AP113" s="116"/>
      <c r="AQ113" s="114"/>
      <c r="AR113" s="122"/>
      <c r="AS113" s="189">
        <v>16</v>
      </c>
      <c r="AT113" s="193">
        <v>0</v>
      </c>
      <c r="AU113" s="124"/>
      <c r="AV113" s="194"/>
      <c r="AW113" s="120"/>
      <c r="AX113" s="111"/>
      <c r="AY113" s="114"/>
      <c r="AZ113" s="115"/>
      <c r="BA113" s="120"/>
      <c r="BB113" s="119"/>
      <c r="BC113" s="114">
        <v>36</v>
      </c>
      <c r="BD113" s="115">
        <v>0</v>
      </c>
      <c r="BE113" s="189"/>
      <c r="BF113" s="193"/>
      <c r="BG113" s="124"/>
      <c r="BH113" s="194"/>
      <c r="BI113" s="68"/>
      <c r="BJ113" s="69"/>
      <c r="BK113" s="120"/>
      <c r="BL113" s="121"/>
      <c r="BM113" s="114"/>
      <c r="BN113" s="115"/>
      <c r="BO113" s="120"/>
      <c r="BP113" s="111"/>
      <c r="BQ113" s="127"/>
      <c r="BR113" s="117"/>
      <c r="BS113" s="176"/>
      <c r="BT113" s="178"/>
      <c r="BU113" s="169"/>
      <c r="BV113" s="115"/>
      <c r="BW113" s="68"/>
      <c r="BX113" s="75"/>
      <c r="BY113" s="120"/>
      <c r="BZ113" s="170"/>
      <c r="CA113" s="114"/>
      <c r="CB113" s="115"/>
      <c r="CC113" s="76"/>
      <c r="CD113" s="71"/>
      <c r="CE113" s="139"/>
      <c r="CF113" s="141"/>
      <c r="CG113" s="124"/>
      <c r="CH113" s="117"/>
      <c r="CI113" s="139"/>
      <c r="CJ113" s="111"/>
      <c r="CK113" s="127"/>
      <c r="CL113" s="145"/>
      <c r="CM113" s="269"/>
      <c r="CN113" s="272"/>
      <c r="CO113" s="139"/>
      <c r="CP113" s="111"/>
      <c r="CQ113" s="171"/>
      <c r="CR113" s="145"/>
      <c r="CS113" s="189"/>
      <c r="CT113" s="173">
        <v>0</v>
      </c>
      <c r="CU113" s="124"/>
      <c r="CV113" s="138"/>
      <c r="CW113" s="156"/>
      <c r="CX113" s="173">
        <v>0</v>
      </c>
      <c r="CY113" s="130"/>
      <c r="CZ113" s="148">
        <v>0</v>
      </c>
      <c r="DA113" s="78">
        <f>LARGE((H113,AD113,AF113,J113,L113,Z113,AB113,N113,P113,R113,T113,V113,X113,AL113,AN113,AH113,AJ113,AP113,AR113,AT113,AV113,BB113,BD113,BF113,BH113,BJ113,BL113,BN113,AX113,AZ113,BP113,BR113,BT113,BV113,BX113,BZ113,CB113,CD113,CF113,CH113,CJ113,CL113,CN113,CP113,CR113,CT113,CV113,CX113,CZ113),1)+LARGE((H113,AD113:AF113,J113,L113,Z113,AB113,N113,P113,R113,T113,V113,X113,AL113,AN113,AH113,AJ113,AP113,AR113,AT113,AV113,BB113,BD113,BF113,BH113,BJ113,BL113,BN113,AX113,AZ113,BP113,BR113,BT113,BV113,BX113,BZ113,CB113,CD113,CF113,CH113,CJ113,CL113,CN113,CP113,CR113,CT113,CV113,CX113,CZ113),2)+LARGE((H113,AD113,AF113,J113,L113,Z113,AB113,N113,P113,R113,T113,V113,X113,AL113,AN113,AH113,AJ113,AP113,AR113,AT113,AV113,BB113,BD113,BF113,BH113,BJ113,BL113,BN113,AX113,AZ113,BP113,BR113,BT113,BV113,BX113,BZ113,CB113,CJ113,CL113,CD113,CF113,CH113,CP113,CN113,CR113,CT113,CV113,CX113,CZ113),3)+LARGE((H113,AD113,AF113,J113,L113,Z113,AB113,N113,P113,R113,T113,V113,X113,AL113,AN113,AH113,AJ113,AP113,AR113,AT113,AV113,BB113,BD113,BF113,BH113,BJ113,BL113,BN113,AX113,AZ113,BP113,BR113,BT113,BV113,BX113,BZ113,CB113,CD113,CF113,CH113,CJ113,CL113,CN113,CP113,CR113,CT113,CV113,CX113,CZ113),4)+LARGE((H113,AD113,AF113,J113,L113,Z113,AB113,N113,P113,R113,T113,V113,X113,AL113,AN113,AH113,AJ113,AP113,AR113,AT113,AV113,BB113,BD113,BF113,BH113,BJ113,BL113,BN113,AX113,AZ113,BP113,BR113,BT113,BV113,BX113,BZ113,CB113,CD113,CF113,CH113,CN113,CP113,CR113,CT113,CV113,CL113,CJ113,CX113,CZ113),5)</f>
        <v>42.55</v>
      </c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</row>
    <row r="114" spans="1:270" s="2" customFormat="1" ht="15.75" customHeight="1" thickTop="1" thickBot="1" x14ac:dyDescent="0.3">
      <c r="A114" s="3"/>
      <c r="B114" s="80">
        <v>108</v>
      </c>
      <c r="C114" s="103" t="s">
        <v>48</v>
      </c>
      <c r="D114" s="106" t="s">
        <v>241</v>
      </c>
      <c r="E114" s="107">
        <v>2005</v>
      </c>
      <c r="F114" s="108" t="s">
        <v>27</v>
      </c>
      <c r="G114" s="331"/>
      <c r="H114" s="332"/>
      <c r="I114" s="120"/>
      <c r="J114" s="119"/>
      <c r="K114" s="114"/>
      <c r="L114" s="113"/>
      <c r="M114" s="109"/>
      <c r="N114" s="110"/>
      <c r="O114" s="112"/>
      <c r="P114" s="113"/>
      <c r="Q114" s="189"/>
      <c r="R114" s="193"/>
      <c r="S114" s="124">
        <v>19</v>
      </c>
      <c r="T114" s="194">
        <f>(VLOOKUP(S114,multiple,2,FALSE))*$T$5</f>
        <v>28.799999999999997</v>
      </c>
      <c r="U114" s="109"/>
      <c r="V114" s="110"/>
      <c r="W114" s="112"/>
      <c r="X114" s="113"/>
      <c r="Y114" s="120"/>
      <c r="Z114" s="111"/>
      <c r="AA114" s="114"/>
      <c r="AB114" s="113"/>
      <c r="AC114" s="189"/>
      <c r="AD114" s="193"/>
      <c r="AE114" s="124"/>
      <c r="AF114" s="194"/>
      <c r="AG114" s="120"/>
      <c r="AH114" s="111"/>
      <c r="AI114" s="114"/>
      <c r="AJ114" s="113"/>
      <c r="AK114" s="120"/>
      <c r="AL114" s="111"/>
      <c r="AM114" s="114"/>
      <c r="AN114" s="115"/>
      <c r="AO114" s="118"/>
      <c r="AP114" s="116"/>
      <c r="AQ114" s="114">
        <v>37</v>
      </c>
      <c r="AR114" s="122">
        <v>0</v>
      </c>
      <c r="AS114" s="189"/>
      <c r="AT114" s="193"/>
      <c r="AU114" s="124"/>
      <c r="AV114" s="194"/>
      <c r="AW114" s="120"/>
      <c r="AX114" s="111"/>
      <c r="AY114" s="114"/>
      <c r="AZ114" s="115"/>
      <c r="BA114" s="120"/>
      <c r="BB114" s="119"/>
      <c r="BC114" s="114"/>
      <c r="BD114" s="115"/>
      <c r="BE114" s="189"/>
      <c r="BF114" s="193"/>
      <c r="BG114" s="124"/>
      <c r="BH114" s="194"/>
      <c r="BI114" s="68"/>
      <c r="BJ114" s="69"/>
      <c r="BK114" s="120"/>
      <c r="BL114" s="121"/>
      <c r="BM114" s="114"/>
      <c r="BN114" s="115"/>
      <c r="BO114" s="120"/>
      <c r="BP114" s="111"/>
      <c r="BQ114" s="127"/>
      <c r="BR114" s="117"/>
      <c r="BS114" s="176"/>
      <c r="BT114" s="178"/>
      <c r="BU114" s="169"/>
      <c r="BV114" s="115"/>
      <c r="BW114" s="68"/>
      <c r="BX114" s="75"/>
      <c r="BY114" s="120"/>
      <c r="BZ114" s="170"/>
      <c r="CA114" s="114"/>
      <c r="CB114" s="115"/>
      <c r="CC114" s="76"/>
      <c r="CD114" s="71"/>
      <c r="CE114" s="139"/>
      <c r="CF114" s="140"/>
      <c r="CG114" s="124">
        <v>33</v>
      </c>
      <c r="CH114" s="117">
        <v>0</v>
      </c>
      <c r="CI114" s="139"/>
      <c r="CJ114" s="111"/>
      <c r="CK114" s="127"/>
      <c r="CL114" s="117"/>
      <c r="CM114" s="269"/>
      <c r="CN114" s="272"/>
      <c r="CO114" s="139"/>
      <c r="CP114" s="111"/>
      <c r="CQ114" s="127"/>
      <c r="CR114" s="117"/>
      <c r="CS114" s="189"/>
      <c r="CT114" s="173">
        <v>0</v>
      </c>
      <c r="CU114" s="172"/>
      <c r="CV114" s="148"/>
      <c r="CW114" s="222"/>
      <c r="CX114" s="223">
        <v>0</v>
      </c>
      <c r="CY114" s="172"/>
      <c r="CZ114" s="148">
        <v>0</v>
      </c>
      <c r="DA114" s="78">
        <f>LARGE((H114,AD114,AF114,J114,L114,Z114,AB114,N114,P114,R114,T114,V114,X114,AL114,AN114,AH114,AJ114,AP114,AR114,AT114,AV114,BB114,BD114,BF114,BH114,BJ114,BL114,BN114,AX114,AZ114,BP114,BR114,BT114,BV114,BX114,BZ114,CB114,CD114,CF114,CH114,CJ114,CL114,CN114,CP114,CR114,CT114,CV114,CX114,CZ114),1)+LARGE((H114,AD114:AF114,J114,L114,Z114,AB114,N114,P114,R114,T114,V114,X114,AL114,AN114,AH114,AJ114,AP114,AR114,AT114,AV114,BB114,BD114,BF114,BH114,BJ114,BL114,BN114,AX114,AZ114,BP114,BR114,BT114,BV114,BX114,BZ114,CB114,CD114,CF114,CH114,CJ114,CL114,CN114,CP114,CR114,CT114,CV114,CX114,CZ114),2)+LARGE((H114,AD114,AF114,J114,L114,Z114,AB114,N114,P114,R114,T114,V114,X114,AL114,AN114,AH114,AJ114,AP114,AR114,AT114,AV114,BB114,BD114,BF114,BH114,BJ114,BL114,BN114,AX114,AZ114,BP114,BR114,BT114,BV114,BX114,BZ114,CB114,CJ114,CL114,CD114,CF114,CH114,CP114,CN114,CR114,CT114,CV114,CX114,CZ114),3)+LARGE((H114,AD114,AF114,J114,L114,Z114,AB114,N114,P114,R114,T114,V114,X114,AL114,AN114,AH114,AJ114,AP114,AR114,AT114,AV114,BB114,BD114,BF114,BH114,BJ114,BL114,BN114,AX114,AZ114,BP114,BR114,BT114,BV114,BX114,BZ114,CB114,CD114,CF114,CH114,CJ114,CL114,CN114,CP114,CR114,CT114,CV114,CX114,CZ114),4)+LARGE((H114,AD114,AF114,J114,L114,Z114,AB114,N114,P114,R114,T114,V114,X114,AL114,AN114,AH114,AJ114,AP114,AR114,AT114,AV114,BB114,BD114,BF114,BH114,BJ114,BL114,BN114,AX114,AZ114,BP114,BR114,BT114,BV114,BX114,BZ114,CB114,CD114,CF114,CH114,CN114,CP114,CR114,CT114,CV114,CL114,CJ114,CX114,CZ114),5)</f>
        <v>28.799999999999997</v>
      </c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</row>
    <row r="115" spans="1:270" ht="14.25" thickTop="1" x14ac:dyDescent="0.25">
      <c r="E115" s="38"/>
      <c r="M115" s="6"/>
      <c r="P115" s="6"/>
      <c r="S115" s="16"/>
      <c r="T115" s="29"/>
      <c r="U115" s="6"/>
      <c r="X115" s="6"/>
      <c r="AE115" s="16"/>
      <c r="AF115" s="29"/>
      <c r="AU115" s="16"/>
      <c r="AV115" s="29"/>
      <c r="BG115" s="16"/>
      <c r="BH115" s="29"/>
      <c r="CU115" s="16"/>
      <c r="CV115" s="29"/>
      <c r="CY115" s="16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  <c r="IT115" s="29"/>
      <c r="IU115" s="29"/>
      <c r="IV115" s="29"/>
      <c r="IW115" s="29"/>
      <c r="IX115" s="29"/>
      <c r="IY115" s="29"/>
      <c r="IZ115" s="29"/>
      <c r="JA115" s="29"/>
      <c r="JB115" s="29"/>
      <c r="JC115" s="29"/>
      <c r="JD115" s="29"/>
      <c r="JE115" s="29"/>
      <c r="JF115" s="29"/>
      <c r="JG115" s="29"/>
      <c r="JH115" s="29"/>
      <c r="JI115" s="29"/>
      <c r="JJ115" s="29"/>
    </row>
    <row r="116" spans="1:270" x14ac:dyDescent="0.25">
      <c r="C116" s="38"/>
      <c r="M116" s="6"/>
      <c r="P116" s="6"/>
      <c r="S116" s="16"/>
      <c r="T116" s="29"/>
      <c r="U116" s="6"/>
      <c r="X116" s="6"/>
      <c r="AE116" s="16"/>
      <c r="AF116" s="29"/>
      <c r="AU116" s="16"/>
      <c r="AV116" s="29"/>
      <c r="BG116" s="16"/>
      <c r="BH116" s="29"/>
      <c r="CU116" s="16"/>
      <c r="CV116" s="29"/>
      <c r="CY116" s="16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  <c r="IU116" s="29"/>
      <c r="IV116" s="29"/>
      <c r="IW116" s="29"/>
      <c r="IX116" s="29"/>
      <c r="IY116" s="29"/>
      <c r="IZ116" s="29"/>
      <c r="JA116" s="29"/>
      <c r="JB116" s="29"/>
      <c r="JC116" s="29"/>
      <c r="JD116" s="29"/>
      <c r="JE116" s="29"/>
      <c r="JF116" s="29"/>
      <c r="JG116" s="29"/>
      <c r="JH116" s="29"/>
      <c r="JI116" s="29"/>
      <c r="JJ116" s="29"/>
    </row>
    <row r="117" spans="1:270" x14ac:dyDescent="0.25">
      <c r="M117" s="6"/>
      <c r="P117" s="6"/>
      <c r="S117" s="16"/>
      <c r="T117" s="29"/>
      <c r="U117" s="6"/>
      <c r="X117" s="6"/>
      <c r="AE117" s="16"/>
      <c r="AF117" s="29"/>
      <c r="AU117" s="16"/>
      <c r="AV117" s="29"/>
      <c r="BG117" s="16"/>
      <c r="BH117" s="29"/>
      <c r="CU117" s="16"/>
      <c r="CV117" s="29"/>
      <c r="CY117" s="16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  <c r="IT117" s="29"/>
      <c r="IU117" s="29"/>
      <c r="IV117" s="29"/>
      <c r="IW117" s="29"/>
      <c r="IX117" s="29"/>
      <c r="IY117" s="29"/>
      <c r="IZ117" s="29"/>
      <c r="JA117" s="29"/>
      <c r="JB117" s="29"/>
      <c r="JC117" s="29"/>
      <c r="JD117" s="29"/>
      <c r="JE117" s="29"/>
      <c r="JF117" s="29"/>
      <c r="JG117" s="29"/>
      <c r="JH117" s="29"/>
      <c r="JI117" s="29"/>
      <c r="JJ117" s="29"/>
    </row>
    <row r="118" spans="1:270" x14ac:dyDescent="0.25">
      <c r="M118" s="6"/>
      <c r="P118" s="6"/>
      <c r="S118" s="16"/>
      <c r="T118" s="29"/>
      <c r="U118" s="6"/>
      <c r="X118" s="6"/>
      <c r="AE118" s="16"/>
      <c r="AF118" s="29"/>
      <c r="AU118" s="16"/>
      <c r="AV118" s="29"/>
      <c r="BG118" s="16"/>
      <c r="BH118" s="29"/>
      <c r="CU118" s="16"/>
      <c r="CV118" s="29"/>
      <c r="CY118" s="16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  <c r="IV118" s="29"/>
      <c r="IW118" s="29"/>
      <c r="IX118" s="29"/>
      <c r="IY118" s="29"/>
      <c r="IZ118" s="29"/>
      <c r="JA118" s="29"/>
      <c r="JB118" s="29"/>
      <c r="JC118" s="29"/>
      <c r="JD118" s="29"/>
      <c r="JE118" s="29"/>
      <c r="JF118" s="29"/>
      <c r="JG118" s="29"/>
      <c r="JH118" s="29"/>
      <c r="JI118" s="29"/>
      <c r="JJ118" s="29"/>
    </row>
    <row r="119" spans="1:270" x14ac:dyDescent="0.25">
      <c r="M119" s="6"/>
      <c r="P119" s="6"/>
      <c r="S119" s="16"/>
      <c r="T119" s="29"/>
      <c r="U119" s="6"/>
      <c r="X119" s="6"/>
      <c r="AE119" s="16"/>
      <c r="AF119" s="29"/>
      <c r="AU119" s="16"/>
      <c r="AV119" s="29"/>
      <c r="BG119" s="16"/>
      <c r="BH119" s="29"/>
      <c r="CU119" s="16"/>
      <c r="CV119" s="29"/>
      <c r="CY119" s="16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  <c r="IT119" s="29"/>
      <c r="IU119" s="29"/>
      <c r="IV119" s="29"/>
      <c r="IW119" s="29"/>
      <c r="IX119" s="29"/>
      <c r="IY119" s="29"/>
      <c r="IZ119" s="29"/>
      <c r="JA119" s="29"/>
      <c r="JB119" s="29"/>
      <c r="JC119" s="29"/>
      <c r="JD119" s="29"/>
      <c r="JE119" s="29"/>
      <c r="JF119" s="29"/>
      <c r="JG119" s="29"/>
      <c r="JH119" s="29"/>
      <c r="JI119" s="29"/>
      <c r="JJ119" s="29"/>
    </row>
    <row r="120" spans="1:270" x14ac:dyDescent="0.25">
      <c r="M120" s="6"/>
      <c r="P120" s="6"/>
      <c r="S120" s="16"/>
      <c r="T120" s="29"/>
      <c r="U120" s="6"/>
      <c r="X120" s="6"/>
      <c r="AE120" s="16"/>
      <c r="AF120" s="29"/>
      <c r="AU120" s="16"/>
      <c r="AV120" s="29"/>
      <c r="BG120" s="16"/>
      <c r="BH120" s="29"/>
      <c r="CU120" s="16"/>
      <c r="CV120" s="29"/>
      <c r="CY120" s="16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  <c r="IW120" s="29"/>
      <c r="IX120" s="29"/>
      <c r="IY120" s="29"/>
      <c r="IZ120" s="29"/>
      <c r="JA120" s="29"/>
      <c r="JB120" s="29"/>
      <c r="JC120" s="29"/>
      <c r="JD120" s="29"/>
      <c r="JE120" s="29"/>
      <c r="JF120" s="29"/>
      <c r="JG120" s="29"/>
      <c r="JH120" s="29"/>
      <c r="JI120" s="29"/>
      <c r="JJ120" s="29"/>
    </row>
    <row r="121" spans="1:270" x14ac:dyDescent="0.25">
      <c r="M121" s="6"/>
      <c r="P121" s="6"/>
      <c r="S121" s="16"/>
      <c r="T121" s="29"/>
      <c r="U121" s="6"/>
      <c r="X121" s="6"/>
      <c r="AE121" s="16"/>
      <c r="AF121" s="29"/>
      <c r="AU121" s="16"/>
      <c r="AV121" s="29"/>
      <c r="BG121" s="16"/>
      <c r="BH121" s="29"/>
      <c r="CU121" s="16"/>
      <c r="CV121" s="29"/>
      <c r="CY121" s="16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  <c r="IW121" s="29"/>
      <c r="IX121" s="29"/>
      <c r="IY121" s="29"/>
      <c r="IZ121" s="29"/>
      <c r="JA121" s="29"/>
      <c r="JB121" s="29"/>
      <c r="JC121" s="29"/>
      <c r="JD121" s="29"/>
      <c r="JE121" s="29"/>
      <c r="JF121" s="29"/>
      <c r="JG121" s="29"/>
      <c r="JH121" s="29"/>
      <c r="JI121" s="29"/>
      <c r="JJ121" s="29"/>
    </row>
    <row r="122" spans="1:270" x14ac:dyDescent="0.25">
      <c r="M122" s="6"/>
      <c r="P122" s="6"/>
      <c r="S122" s="16"/>
      <c r="T122" s="29"/>
      <c r="U122" s="6"/>
      <c r="X122" s="6"/>
      <c r="AE122" s="16"/>
      <c r="AF122" s="29"/>
      <c r="AU122" s="16"/>
      <c r="AV122" s="29"/>
      <c r="BG122" s="16"/>
      <c r="BH122" s="29"/>
      <c r="CU122" s="16"/>
      <c r="CV122" s="29"/>
      <c r="CY122" s="16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  <c r="IW122" s="29"/>
      <c r="IX122" s="29"/>
      <c r="IY122" s="29"/>
      <c r="IZ122" s="29"/>
      <c r="JA122" s="29"/>
      <c r="JB122" s="29"/>
      <c r="JC122" s="29"/>
      <c r="JD122" s="29"/>
      <c r="JE122" s="29"/>
      <c r="JF122" s="29"/>
      <c r="JG122" s="29"/>
      <c r="JH122" s="29"/>
      <c r="JI122" s="29"/>
      <c r="JJ122" s="29"/>
    </row>
    <row r="123" spans="1:270" x14ac:dyDescent="0.25">
      <c r="M123" s="6"/>
      <c r="P123" s="6"/>
      <c r="S123" s="16"/>
      <c r="T123" s="29"/>
      <c r="U123" s="6"/>
      <c r="X123" s="6"/>
      <c r="AE123" s="16"/>
      <c r="AF123" s="29"/>
      <c r="AU123" s="16"/>
      <c r="AV123" s="29"/>
      <c r="BG123" s="16"/>
      <c r="BH123" s="29"/>
      <c r="CU123" s="16"/>
      <c r="CV123" s="29"/>
      <c r="CY123" s="16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  <c r="IW123" s="29"/>
      <c r="IX123" s="29"/>
      <c r="IY123" s="29"/>
      <c r="IZ123" s="29"/>
      <c r="JA123" s="29"/>
      <c r="JB123" s="29"/>
      <c r="JC123" s="29"/>
      <c r="JD123" s="29"/>
      <c r="JE123" s="29"/>
      <c r="JF123" s="29"/>
      <c r="JG123" s="29"/>
      <c r="JH123" s="29"/>
      <c r="JI123" s="29"/>
      <c r="JJ123" s="29"/>
    </row>
    <row r="124" spans="1:270" x14ac:dyDescent="0.25">
      <c r="M124" s="6"/>
      <c r="P124" s="6"/>
      <c r="S124" s="16"/>
      <c r="T124" s="29"/>
      <c r="U124" s="6"/>
      <c r="X124" s="6"/>
      <c r="AE124" s="16"/>
      <c r="AF124" s="29"/>
      <c r="AU124" s="16"/>
      <c r="AV124" s="29"/>
      <c r="BG124" s="16"/>
      <c r="BH124" s="29"/>
      <c r="CU124" s="16"/>
      <c r="CV124" s="29"/>
      <c r="CY124" s="16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  <c r="IW124" s="29"/>
      <c r="IX124" s="29"/>
      <c r="IY124" s="29"/>
      <c r="IZ124" s="29"/>
      <c r="JA124" s="29"/>
      <c r="JB124" s="29"/>
      <c r="JC124" s="29"/>
      <c r="JD124" s="29"/>
      <c r="JE124" s="29"/>
      <c r="JF124" s="29"/>
      <c r="JG124" s="29"/>
      <c r="JH124" s="29"/>
      <c r="JI124" s="29"/>
      <c r="JJ124" s="29"/>
    </row>
    <row r="125" spans="1:270" x14ac:dyDescent="0.25">
      <c r="M125" s="6"/>
      <c r="P125" s="6"/>
      <c r="S125" s="16"/>
      <c r="T125" s="29"/>
      <c r="U125" s="6"/>
      <c r="X125" s="6"/>
      <c r="AE125" s="16"/>
      <c r="AF125" s="29"/>
      <c r="AU125" s="16"/>
      <c r="AV125" s="29"/>
      <c r="BG125" s="16"/>
      <c r="BH125" s="29"/>
      <c r="CU125" s="16"/>
      <c r="CV125" s="29"/>
      <c r="CY125" s="16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  <c r="IW125" s="29"/>
      <c r="IX125" s="29"/>
      <c r="IY125" s="29"/>
      <c r="IZ125" s="29"/>
      <c r="JA125" s="29"/>
      <c r="JB125" s="29"/>
      <c r="JC125" s="29"/>
      <c r="JD125" s="29"/>
      <c r="JE125" s="29"/>
      <c r="JF125" s="29"/>
      <c r="JG125" s="29"/>
      <c r="JH125" s="29"/>
      <c r="JI125" s="29"/>
      <c r="JJ125" s="29"/>
    </row>
    <row r="126" spans="1:270" x14ac:dyDescent="0.25">
      <c r="M126" s="6"/>
      <c r="P126" s="6"/>
      <c r="S126" s="16"/>
      <c r="T126" s="29"/>
      <c r="U126" s="6"/>
      <c r="X126" s="6"/>
      <c r="AE126" s="16"/>
      <c r="AF126" s="29"/>
      <c r="AU126" s="16"/>
      <c r="AV126" s="29"/>
      <c r="BG126" s="16"/>
      <c r="BH126" s="29"/>
      <c r="CU126" s="16"/>
      <c r="CV126" s="29"/>
      <c r="CY126" s="16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  <c r="IT126" s="29"/>
      <c r="IU126" s="29"/>
      <c r="IV126" s="29"/>
      <c r="IW126" s="29"/>
      <c r="IX126" s="29"/>
      <c r="IY126" s="29"/>
      <c r="IZ126" s="29"/>
      <c r="JA126" s="29"/>
      <c r="JB126" s="29"/>
      <c r="JC126" s="29"/>
      <c r="JD126" s="29"/>
      <c r="JE126" s="29"/>
      <c r="JF126" s="29"/>
      <c r="JG126" s="29"/>
      <c r="JH126" s="29"/>
      <c r="JI126" s="29"/>
      <c r="JJ126" s="29"/>
    </row>
    <row r="127" spans="1:270" x14ac:dyDescent="0.25">
      <c r="M127" s="6"/>
      <c r="P127" s="6"/>
      <c r="S127" s="16"/>
      <c r="T127" s="29"/>
      <c r="U127" s="6"/>
      <c r="X127" s="6"/>
      <c r="AE127" s="16"/>
      <c r="AF127" s="29"/>
      <c r="AU127" s="16"/>
      <c r="AV127" s="29"/>
      <c r="BG127" s="16"/>
      <c r="BH127" s="29"/>
      <c r="CU127" s="16"/>
      <c r="CV127" s="29"/>
      <c r="CY127" s="16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  <c r="IT127" s="29"/>
      <c r="IU127" s="29"/>
      <c r="IV127" s="29"/>
      <c r="IW127" s="29"/>
      <c r="IX127" s="29"/>
      <c r="IY127" s="29"/>
      <c r="IZ127" s="29"/>
      <c r="JA127" s="29"/>
      <c r="JB127" s="29"/>
      <c r="JC127" s="29"/>
      <c r="JD127" s="29"/>
      <c r="JE127" s="29"/>
      <c r="JF127" s="29"/>
      <c r="JG127" s="29"/>
      <c r="JH127" s="29"/>
      <c r="JI127" s="29"/>
      <c r="JJ127" s="29"/>
    </row>
    <row r="128" spans="1:270" x14ac:dyDescent="0.25">
      <c r="M128" s="6"/>
      <c r="P128" s="6"/>
      <c r="S128" s="15"/>
      <c r="U128" s="6"/>
      <c r="X128" s="6"/>
      <c r="AE128" s="15"/>
      <c r="AU128" s="15"/>
      <c r="BG128" s="15"/>
      <c r="CU128" s="15"/>
      <c r="CY128" s="15"/>
    </row>
    <row r="129" spans="13:103" x14ac:dyDescent="0.25">
      <c r="M129" s="6"/>
      <c r="P129" s="6"/>
      <c r="S129" s="15"/>
      <c r="U129" s="6"/>
      <c r="X129" s="6"/>
      <c r="AE129" s="15"/>
      <c r="AU129" s="15"/>
      <c r="BG129" s="15"/>
      <c r="CU129" s="15"/>
      <c r="CY129" s="15"/>
    </row>
    <row r="130" spans="13:103" x14ac:dyDescent="0.25">
      <c r="M130" s="6"/>
      <c r="P130" s="6"/>
      <c r="S130" s="15"/>
      <c r="U130" s="6"/>
      <c r="X130" s="6"/>
      <c r="AE130" s="15"/>
      <c r="AU130" s="15"/>
      <c r="BG130" s="15"/>
      <c r="CU130" s="15"/>
      <c r="CY130" s="15"/>
    </row>
    <row r="131" spans="13:103" x14ac:dyDescent="0.25">
      <c r="M131" s="6"/>
      <c r="P131" s="6"/>
      <c r="S131" s="15"/>
      <c r="U131" s="6"/>
      <c r="X131" s="6"/>
      <c r="AE131" s="15"/>
      <c r="AU131" s="15"/>
      <c r="BG131" s="15"/>
      <c r="CU131" s="15"/>
      <c r="CY131" s="15"/>
    </row>
    <row r="132" spans="13:103" x14ac:dyDescent="0.25">
      <c r="M132" s="6"/>
      <c r="P132" s="6"/>
      <c r="S132" s="15"/>
      <c r="U132" s="6"/>
      <c r="X132" s="6"/>
      <c r="AE132" s="15"/>
      <c r="AU132" s="15"/>
      <c r="BG132" s="15"/>
      <c r="CU132" s="15"/>
      <c r="CY132" s="15"/>
    </row>
    <row r="133" spans="13:103" x14ac:dyDescent="0.25">
      <c r="M133" s="6"/>
      <c r="P133" s="6"/>
      <c r="S133" s="15"/>
      <c r="U133" s="6"/>
      <c r="X133" s="6"/>
      <c r="AE133" s="15"/>
      <c r="AU133" s="15"/>
      <c r="BG133" s="15"/>
      <c r="CU133" s="15"/>
      <c r="CY133" s="15"/>
    </row>
    <row r="134" spans="13:103" x14ac:dyDescent="0.25">
      <c r="M134" s="6"/>
      <c r="P134" s="6"/>
      <c r="S134" s="15"/>
      <c r="U134" s="6"/>
      <c r="X134" s="6"/>
      <c r="AE134" s="15"/>
      <c r="AU134" s="15"/>
      <c r="BG134" s="15"/>
      <c r="CU134" s="15"/>
      <c r="CY134" s="15"/>
    </row>
    <row r="135" spans="13:103" x14ac:dyDescent="0.25">
      <c r="M135" s="6"/>
      <c r="P135" s="6"/>
      <c r="S135" s="15"/>
      <c r="U135" s="6"/>
      <c r="X135" s="6"/>
      <c r="AE135" s="15"/>
      <c r="AU135" s="15"/>
      <c r="BG135" s="15"/>
      <c r="CU135" s="15"/>
      <c r="CY135" s="15"/>
    </row>
    <row r="136" spans="13:103" x14ac:dyDescent="0.25">
      <c r="M136" s="6"/>
      <c r="P136" s="6"/>
      <c r="S136" s="15"/>
      <c r="U136" s="6"/>
      <c r="X136" s="6"/>
      <c r="AE136" s="15"/>
      <c r="AU136" s="15"/>
      <c r="BG136" s="15"/>
      <c r="CU136" s="15"/>
      <c r="CY136" s="15"/>
    </row>
    <row r="137" spans="13:103" x14ac:dyDescent="0.25">
      <c r="M137" s="6"/>
      <c r="P137" s="6"/>
      <c r="S137" s="15"/>
      <c r="U137" s="6"/>
      <c r="X137" s="6"/>
      <c r="AE137" s="15"/>
      <c r="AU137" s="15"/>
      <c r="BG137" s="15"/>
      <c r="CU137" s="15"/>
      <c r="CY137" s="15"/>
    </row>
    <row r="138" spans="13:103" x14ac:dyDescent="0.25">
      <c r="M138" s="6"/>
      <c r="P138" s="6"/>
      <c r="S138" s="15"/>
      <c r="U138" s="6"/>
      <c r="X138" s="6"/>
      <c r="AE138" s="15"/>
      <c r="AU138" s="15"/>
      <c r="BG138" s="15"/>
      <c r="CU138" s="15"/>
      <c r="CY138" s="15"/>
    </row>
    <row r="139" spans="13:103" x14ac:dyDescent="0.25">
      <c r="M139" s="6"/>
      <c r="P139" s="6"/>
      <c r="S139" s="15"/>
      <c r="U139" s="6"/>
      <c r="X139" s="6"/>
      <c r="AE139" s="15"/>
      <c r="AU139" s="15"/>
      <c r="BG139" s="15"/>
      <c r="CU139" s="15"/>
      <c r="CY139" s="15"/>
    </row>
    <row r="140" spans="13:103" x14ac:dyDescent="0.25">
      <c r="M140" s="6"/>
      <c r="P140" s="6"/>
      <c r="S140" s="15"/>
      <c r="U140" s="6"/>
      <c r="X140" s="6"/>
      <c r="AE140" s="15"/>
      <c r="AU140" s="15"/>
      <c r="BG140" s="15"/>
      <c r="CU140" s="15"/>
      <c r="CY140" s="15"/>
    </row>
    <row r="141" spans="13:103" x14ac:dyDescent="0.25">
      <c r="M141" s="6"/>
      <c r="P141" s="6"/>
      <c r="S141" s="15"/>
      <c r="U141" s="6"/>
      <c r="X141" s="6"/>
      <c r="AE141" s="15"/>
      <c r="AU141" s="15"/>
      <c r="BG141" s="15"/>
      <c r="CU141" s="15"/>
      <c r="CY141" s="15"/>
    </row>
    <row r="142" spans="13:103" x14ac:dyDescent="0.25">
      <c r="M142" s="6"/>
      <c r="P142" s="6"/>
      <c r="S142" s="15"/>
      <c r="U142" s="6"/>
      <c r="X142" s="6"/>
      <c r="AE142" s="15"/>
      <c r="AU142" s="15"/>
      <c r="BG142" s="15"/>
      <c r="CU142" s="15"/>
      <c r="CY142" s="15"/>
    </row>
    <row r="143" spans="13:103" x14ac:dyDescent="0.25">
      <c r="M143" s="6"/>
      <c r="P143" s="6"/>
      <c r="S143" s="15"/>
      <c r="U143" s="6"/>
      <c r="X143" s="6"/>
      <c r="AE143" s="15"/>
      <c r="AU143" s="15"/>
      <c r="BG143" s="15"/>
      <c r="CU143" s="15"/>
      <c r="CY143" s="15"/>
    </row>
    <row r="144" spans="13:103" x14ac:dyDescent="0.25">
      <c r="M144" s="6"/>
      <c r="P144" s="6"/>
      <c r="S144" s="15"/>
      <c r="U144" s="6"/>
      <c r="X144" s="6"/>
      <c r="AE144" s="15"/>
      <c r="AU144" s="15"/>
      <c r="BG144" s="15"/>
      <c r="CU144" s="15"/>
      <c r="CY144" s="15"/>
    </row>
    <row r="145" spans="13:103" x14ac:dyDescent="0.25">
      <c r="M145" s="6"/>
      <c r="P145" s="6"/>
      <c r="S145" s="15"/>
      <c r="U145" s="6"/>
      <c r="X145" s="6"/>
      <c r="AE145" s="15"/>
      <c r="AU145" s="15"/>
      <c r="BG145" s="15"/>
      <c r="CU145" s="15"/>
      <c r="CY145" s="15"/>
    </row>
    <row r="146" spans="13:103" x14ac:dyDescent="0.25">
      <c r="M146" s="6"/>
      <c r="P146" s="6"/>
      <c r="S146" s="15"/>
      <c r="U146" s="6"/>
      <c r="X146" s="6"/>
      <c r="AE146" s="15"/>
      <c r="AU146" s="15"/>
      <c r="BG146" s="15"/>
      <c r="CU146" s="15"/>
      <c r="CY146" s="15"/>
    </row>
    <row r="147" spans="13:103" x14ac:dyDescent="0.25">
      <c r="M147" s="6"/>
      <c r="P147" s="6"/>
      <c r="S147" s="15"/>
      <c r="U147" s="6"/>
      <c r="X147" s="6"/>
      <c r="AE147" s="15"/>
      <c r="AU147" s="15"/>
      <c r="BG147" s="15"/>
      <c r="CU147" s="15"/>
      <c r="CY147" s="15"/>
    </row>
    <row r="148" spans="13:103" x14ac:dyDescent="0.25">
      <c r="M148" s="6"/>
      <c r="P148" s="6"/>
      <c r="S148" s="15"/>
      <c r="U148" s="6"/>
      <c r="X148" s="6"/>
      <c r="AE148" s="15"/>
      <c r="AU148" s="15"/>
      <c r="BG148" s="15"/>
      <c r="CU148" s="15"/>
      <c r="CY148" s="15"/>
    </row>
    <row r="149" spans="13:103" x14ac:dyDescent="0.25">
      <c r="M149" s="20"/>
      <c r="S149" s="15"/>
      <c r="U149" s="20"/>
      <c r="AE149" s="15"/>
      <c r="AU149" s="15"/>
      <c r="BG149" s="15"/>
      <c r="CU149" s="15"/>
      <c r="CY149" s="15"/>
    </row>
    <row r="150" spans="13:103" x14ac:dyDescent="0.25">
      <c r="M150" s="20"/>
      <c r="S150" s="15"/>
      <c r="U150" s="20"/>
      <c r="AE150" s="15"/>
      <c r="AU150" s="15"/>
      <c r="BG150" s="15"/>
      <c r="CU150" s="15"/>
      <c r="CY150" s="15"/>
    </row>
    <row r="151" spans="13:103" x14ac:dyDescent="0.25">
      <c r="M151" s="20"/>
      <c r="S151" s="15"/>
      <c r="U151" s="20"/>
      <c r="AE151" s="15"/>
      <c r="AU151" s="15"/>
      <c r="BG151" s="15"/>
      <c r="CU151" s="15"/>
      <c r="CY151" s="15"/>
    </row>
    <row r="152" spans="13:103" x14ac:dyDescent="0.25">
      <c r="M152" s="20"/>
      <c r="S152" s="15"/>
      <c r="U152" s="20"/>
      <c r="AE152" s="15"/>
      <c r="AU152" s="15"/>
      <c r="BG152" s="15"/>
      <c r="CU152" s="15"/>
      <c r="CY152" s="15"/>
    </row>
    <row r="153" spans="13:103" x14ac:dyDescent="0.25">
      <c r="M153" s="20"/>
      <c r="S153" s="15"/>
      <c r="U153" s="20"/>
      <c r="AE153" s="15"/>
      <c r="AU153" s="15"/>
      <c r="BG153" s="15"/>
      <c r="CU153" s="15"/>
      <c r="CY153" s="15"/>
    </row>
    <row r="154" spans="13:103" x14ac:dyDescent="0.25">
      <c r="M154" s="20"/>
      <c r="S154" s="15"/>
      <c r="U154" s="20"/>
      <c r="AE154" s="15"/>
      <c r="AU154" s="15"/>
      <c r="BG154" s="15"/>
      <c r="CU154" s="15"/>
      <c r="CY154" s="15"/>
    </row>
    <row r="155" spans="13:103" x14ac:dyDescent="0.25">
      <c r="M155" s="20"/>
      <c r="S155" s="15"/>
      <c r="U155" s="20"/>
      <c r="AE155" s="15"/>
      <c r="AU155" s="15"/>
      <c r="BG155" s="15"/>
      <c r="CU155" s="15"/>
      <c r="CY155" s="15"/>
    </row>
    <row r="156" spans="13:103" x14ac:dyDescent="0.25">
      <c r="M156" s="20"/>
      <c r="S156" s="15"/>
      <c r="U156" s="20"/>
      <c r="AE156" s="15"/>
      <c r="AU156" s="15"/>
      <c r="BG156" s="15"/>
      <c r="CU156" s="15"/>
      <c r="CY156" s="15"/>
    </row>
    <row r="157" spans="13:103" x14ac:dyDescent="0.25">
      <c r="M157" s="20"/>
      <c r="S157" s="15"/>
      <c r="U157" s="20"/>
      <c r="AE157" s="15"/>
      <c r="AU157" s="15"/>
      <c r="BG157" s="15"/>
      <c r="CU157" s="15"/>
      <c r="CY157" s="15"/>
    </row>
    <row r="158" spans="13:103" x14ac:dyDescent="0.25">
      <c r="M158" s="20"/>
      <c r="S158" s="15"/>
      <c r="U158" s="20"/>
      <c r="AE158" s="15"/>
      <c r="AU158" s="15"/>
      <c r="BG158" s="15"/>
      <c r="CU158" s="15"/>
      <c r="CY158" s="15"/>
    </row>
    <row r="159" spans="13:103" x14ac:dyDescent="0.25">
      <c r="M159" s="20"/>
      <c r="S159" s="15"/>
      <c r="U159" s="20"/>
      <c r="AE159" s="15"/>
      <c r="AU159" s="15"/>
      <c r="BG159" s="15"/>
      <c r="CU159" s="15"/>
      <c r="CY159" s="15"/>
    </row>
    <row r="160" spans="13:103" x14ac:dyDescent="0.25">
      <c r="M160" s="20"/>
      <c r="S160" s="15"/>
      <c r="U160" s="20"/>
      <c r="AE160" s="15"/>
      <c r="AU160" s="15"/>
      <c r="BG160" s="15"/>
      <c r="CU160" s="15"/>
      <c r="CY160" s="15"/>
    </row>
    <row r="161" spans="13:103" x14ac:dyDescent="0.25">
      <c r="M161" s="20"/>
      <c r="S161" s="15"/>
      <c r="U161" s="20"/>
      <c r="AE161" s="15"/>
      <c r="AU161" s="15"/>
      <c r="BG161" s="15"/>
      <c r="CU161" s="15"/>
      <c r="CY161" s="15"/>
    </row>
    <row r="162" spans="13:103" x14ac:dyDescent="0.25">
      <c r="M162" s="20"/>
      <c r="S162" s="15"/>
      <c r="U162" s="20"/>
      <c r="AE162" s="15"/>
      <c r="AU162" s="15"/>
      <c r="BG162" s="15"/>
      <c r="CU162" s="15"/>
      <c r="CY162" s="15"/>
    </row>
    <row r="163" spans="13:103" x14ac:dyDescent="0.25">
      <c r="M163" s="20"/>
      <c r="S163" s="15"/>
      <c r="U163" s="20"/>
      <c r="AE163" s="15"/>
      <c r="AU163" s="15"/>
      <c r="BG163" s="15"/>
      <c r="CU163" s="15"/>
      <c r="CY163" s="15"/>
    </row>
    <row r="164" spans="13:103" x14ac:dyDescent="0.25">
      <c r="M164" s="20"/>
      <c r="S164" s="15"/>
      <c r="U164" s="20"/>
      <c r="AE164" s="15"/>
      <c r="AU164" s="15"/>
      <c r="BG164" s="15"/>
      <c r="CU164" s="15"/>
      <c r="CY164" s="15"/>
    </row>
    <row r="165" spans="13:103" x14ac:dyDescent="0.25">
      <c r="M165" s="20"/>
      <c r="S165" s="15"/>
      <c r="U165" s="20"/>
      <c r="AE165" s="15"/>
      <c r="AU165" s="15"/>
      <c r="BG165" s="15"/>
      <c r="CU165" s="15"/>
      <c r="CY165" s="15"/>
    </row>
    <row r="166" spans="13:103" x14ac:dyDescent="0.25">
      <c r="M166" s="20"/>
      <c r="S166" s="15"/>
      <c r="U166" s="20"/>
      <c r="AE166" s="15"/>
      <c r="AU166" s="15"/>
      <c r="BG166" s="15"/>
      <c r="CU166" s="15"/>
      <c r="CY166" s="15"/>
    </row>
    <row r="167" spans="13:103" x14ac:dyDescent="0.25">
      <c r="M167" s="20"/>
      <c r="S167" s="15"/>
      <c r="U167" s="20"/>
      <c r="AE167" s="15"/>
      <c r="AU167" s="15"/>
      <c r="BG167" s="15"/>
      <c r="CU167" s="15"/>
      <c r="CY167" s="15"/>
    </row>
    <row r="168" spans="13:103" x14ac:dyDescent="0.25">
      <c r="M168" s="20"/>
      <c r="S168" s="15"/>
      <c r="U168" s="20"/>
      <c r="AE168" s="15"/>
      <c r="AU168" s="15"/>
      <c r="BG168" s="15"/>
      <c r="CU168" s="15"/>
      <c r="CY168" s="15"/>
    </row>
    <row r="169" spans="13:103" x14ac:dyDescent="0.25">
      <c r="M169" s="20"/>
      <c r="S169" s="15"/>
      <c r="U169" s="20"/>
      <c r="AE169" s="15"/>
      <c r="AU169" s="15"/>
      <c r="BG169" s="15"/>
      <c r="CU169" s="15"/>
      <c r="CY169" s="15"/>
    </row>
    <row r="170" spans="13:103" x14ac:dyDescent="0.25">
      <c r="M170" s="20"/>
      <c r="S170" s="15"/>
      <c r="U170" s="20"/>
      <c r="AE170" s="15"/>
      <c r="AU170" s="15"/>
      <c r="BG170" s="15"/>
      <c r="CU170" s="15"/>
      <c r="CY170" s="15"/>
    </row>
    <row r="171" spans="13:103" x14ac:dyDescent="0.25">
      <c r="M171" s="20"/>
      <c r="S171" s="15"/>
      <c r="U171" s="20"/>
      <c r="AE171" s="15"/>
      <c r="AU171" s="15"/>
      <c r="BG171" s="15"/>
      <c r="CU171" s="15"/>
      <c r="CY171" s="15"/>
    </row>
    <row r="172" spans="13:103" x14ac:dyDescent="0.25">
      <c r="M172" s="20"/>
      <c r="S172" s="15"/>
      <c r="U172" s="20"/>
      <c r="AE172" s="15"/>
      <c r="AU172" s="15"/>
      <c r="BG172" s="15"/>
      <c r="CU172" s="15"/>
      <c r="CY172" s="15"/>
    </row>
    <row r="173" spans="13:103" x14ac:dyDescent="0.25">
      <c r="M173" s="20"/>
      <c r="S173" s="15"/>
      <c r="U173" s="20"/>
      <c r="AE173" s="15"/>
      <c r="AU173" s="15"/>
      <c r="BG173" s="15"/>
      <c r="CU173" s="15"/>
      <c r="CY173" s="15"/>
    </row>
    <row r="174" spans="13:103" x14ac:dyDescent="0.25">
      <c r="S174" s="15"/>
      <c r="AE174" s="15"/>
      <c r="AU174" s="15"/>
      <c r="BG174" s="15"/>
      <c r="CU174" s="15"/>
      <c r="CY174" s="15"/>
    </row>
    <row r="175" spans="13:103" x14ac:dyDescent="0.25">
      <c r="S175" s="15"/>
      <c r="AE175" s="15"/>
      <c r="AU175" s="15"/>
      <c r="BG175" s="15"/>
      <c r="CU175" s="15"/>
      <c r="CY175" s="15"/>
    </row>
    <row r="176" spans="13:103" x14ac:dyDescent="0.25">
      <c r="S176" s="15"/>
      <c r="AE176" s="15"/>
      <c r="AU176" s="15"/>
      <c r="BG176" s="15"/>
      <c r="CU176" s="15"/>
      <c r="CY176" s="15"/>
    </row>
    <row r="177" spans="3:103" x14ac:dyDescent="0.25">
      <c r="S177" s="15"/>
      <c r="AE177" s="15"/>
      <c r="AU177" s="15"/>
      <c r="BG177" s="15"/>
      <c r="CU177" s="15"/>
      <c r="CY177" s="15"/>
    </row>
    <row r="178" spans="3:103" x14ac:dyDescent="0.25">
      <c r="S178" s="15"/>
      <c r="AE178" s="15"/>
      <c r="AU178" s="15"/>
      <c r="BG178" s="15"/>
      <c r="CU178" s="15"/>
      <c r="CY178" s="15"/>
    </row>
    <row r="179" spans="3:103" x14ac:dyDescent="0.25">
      <c r="S179" s="15"/>
      <c r="AE179" s="15"/>
      <c r="AU179" s="15"/>
      <c r="BG179" s="15"/>
      <c r="CU179" s="15"/>
      <c r="CY179" s="15"/>
    </row>
    <row r="180" spans="3:103" x14ac:dyDescent="0.25">
      <c r="S180" s="15"/>
      <c r="AE180" s="15"/>
      <c r="AU180" s="15"/>
      <c r="BG180" s="15"/>
      <c r="CU180" s="15"/>
      <c r="CY180" s="15"/>
    </row>
    <row r="181" spans="3:103" x14ac:dyDescent="0.25">
      <c r="S181" s="15"/>
      <c r="AE181" s="15"/>
      <c r="AU181" s="15"/>
      <c r="BG181" s="15"/>
      <c r="CU181" s="15"/>
      <c r="CY181" s="15"/>
    </row>
    <row r="182" spans="3:103" x14ac:dyDescent="0.25">
      <c r="S182" s="15"/>
      <c r="AE182" s="15"/>
      <c r="AU182" s="15"/>
      <c r="BG182" s="15"/>
      <c r="CU182" s="15"/>
      <c r="CY182" s="15"/>
    </row>
    <row r="183" spans="3:103" x14ac:dyDescent="0.25">
      <c r="C183" s="7">
        <v>1</v>
      </c>
      <c r="D183" s="7">
        <v>20</v>
      </c>
      <c r="E183" s="8"/>
      <c r="S183" s="15"/>
      <c r="AE183" s="15"/>
      <c r="AU183" s="15"/>
      <c r="BG183" s="15"/>
      <c r="CU183" s="15"/>
      <c r="CY183" s="15"/>
    </row>
    <row r="184" spans="3:103" x14ac:dyDescent="0.25">
      <c r="C184" s="7">
        <v>2</v>
      </c>
      <c r="D184" s="7">
        <v>17</v>
      </c>
      <c r="E184" s="8"/>
      <c r="S184" s="15"/>
      <c r="AE184" s="15"/>
      <c r="AU184" s="15"/>
      <c r="BG184" s="15"/>
      <c r="CU184" s="15"/>
      <c r="CY184" s="15"/>
    </row>
    <row r="185" spans="3:103" x14ac:dyDescent="0.25">
      <c r="C185" s="7">
        <v>3</v>
      </c>
      <c r="D185" s="7">
        <v>14</v>
      </c>
      <c r="E185" s="8"/>
      <c r="S185" s="15"/>
      <c r="AE185" s="15"/>
      <c r="AU185" s="15"/>
      <c r="BG185" s="15"/>
      <c r="CU185" s="15"/>
      <c r="CY185" s="15"/>
    </row>
    <row r="186" spans="3:103" x14ac:dyDescent="0.25">
      <c r="C186" s="7">
        <v>3</v>
      </c>
      <c r="D186" s="7">
        <v>14</v>
      </c>
      <c r="E186" s="8"/>
      <c r="S186" s="15"/>
      <c r="AE186" s="15"/>
      <c r="AU186" s="15"/>
      <c r="BG186" s="15"/>
      <c r="CU186" s="15"/>
      <c r="CY186" s="15"/>
    </row>
    <row r="187" spans="3:103" x14ac:dyDescent="0.25">
      <c r="C187" s="7">
        <v>5</v>
      </c>
      <c r="D187" s="7">
        <v>11</v>
      </c>
      <c r="E187" s="8"/>
      <c r="S187" s="15"/>
      <c r="AE187" s="15"/>
      <c r="AU187" s="15"/>
      <c r="BG187" s="15"/>
      <c r="CU187" s="15"/>
      <c r="CY187" s="15"/>
    </row>
    <row r="188" spans="3:103" x14ac:dyDescent="0.25">
      <c r="C188" s="7">
        <v>6</v>
      </c>
      <c r="D188" s="7">
        <v>10</v>
      </c>
      <c r="E188" s="8"/>
      <c r="S188" s="15"/>
      <c r="AE188" s="15"/>
      <c r="AU188" s="15"/>
      <c r="BG188" s="15"/>
      <c r="CU188" s="15"/>
      <c r="CY188" s="15"/>
    </row>
    <row r="189" spans="3:103" x14ac:dyDescent="0.25">
      <c r="C189" s="7">
        <v>7</v>
      </c>
      <c r="D189" s="7">
        <v>9</v>
      </c>
      <c r="E189" s="8"/>
      <c r="S189" s="15"/>
      <c r="AE189" s="15"/>
      <c r="AU189" s="15"/>
      <c r="BG189" s="15"/>
      <c r="CU189" s="15"/>
      <c r="CY189" s="15"/>
    </row>
    <row r="190" spans="3:103" x14ac:dyDescent="0.25">
      <c r="C190" s="7">
        <v>8</v>
      </c>
      <c r="D190" s="7">
        <v>8</v>
      </c>
      <c r="E190" s="8"/>
      <c r="S190" s="15"/>
      <c r="AE190" s="15"/>
      <c r="AU190" s="15"/>
      <c r="BG190" s="15"/>
      <c r="CU190" s="15"/>
      <c r="CY190" s="15"/>
    </row>
    <row r="191" spans="3:103" x14ac:dyDescent="0.25">
      <c r="C191" s="7">
        <v>9</v>
      </c>
      <c r="D191" s="7">
        <v>5</v>
      </c>
      <c r="E191" s="8"/>
      <c r="S191" s="15"/>
      <c r="AE191" s="15"/>
      <c r="AU191" s="15"/>
      <c r="BG191" s="15"/>
      <c r="CU191" s="15"/>
      <c r="CY191" s="15"/>
    </row>
    <row r="192" spans="3:103" x14ac:dyDescent="0.25">
      <c r="C192" s="7">
        <f t="shared" ref="C192:C214" si="0">C191+1</f>
        <v>10</v>
      </c>
      <c r="D192" s="7">
        <f t="shared" ref="D192:D198" si="1">D191-0.2</f>
        <v>4.8</v>
      </c>
      <c r="E192" s="8"/>
      <c r="S192" s="15"/>
      <c r="AE192" s="15"/>
      <c r="AU192" s="15"/>
      <c r="BG192" s="15"/>
      <c r="CU192" s="15"/>
      <c r="CY192" s="15"/>
    </row>
    <row r="193" spans="3:103" x14ac:dyDescent="0.25">
      <c r="C193" s="7">
        <f t="shared" si="0"/>
        <v>11</v>
      </c>
      <c r="D193" s="7">
        <f t="shared" si="1"/>
        <v>4.5999999999999996</v>
      </c>
      <c r="E193" s="8"/>
      <c r="S193" s="15"/>
      <c r="AE193" s="15"/>
      <c r="AU193" s="15"/>
      <c r="BG193" s="15"/>
      <c r="CU193" s="15"/>
      <c r="CY193" s="15"/>
    </row>
    <row r="194" spans="3:103" x14ac:dyDescent="0.25">
      <c r="C194" s="7">
        <f t="shared" si="0"/>
        <v>12</v>
      </c>
      <c r="D194" s="7">
        <f t="shared" si="1"/>
        <v>4.3999999999999995</v>
      </c>
      <c r="E194" s="8"/>
      <c r="S194" s="15"/>
      <c r="AE194" s="15"/>
      <c r="AU194" s="15"/>
      <c r="BG194" s="15"/>
      <c r="CU194" s="15"/>
      <c r="CY194" s="15"/>
    </row>
    <row r="195" spans="3:103" x14ac:dyDescent="0.25">
      <c r="C195" s="7">
        <f t="shared" si="0"/>
        <v>13</v>
      </c>
      <c r="D195" s="7">
        <f t="shared" si="1"/>
        <v>4.1999999999999993</v>
      </c>
      <c r="E195" s="8"/>
      <c r="S195" s="15"/>
      <c r="AE195" s="15"/>
      <c r="AU195" s="15"/>
      <c r="BG195" s="15"/>
      <c r="CU195" s="15"/>
      <c r="CY195" s="15"/>
    </row>
    <row r="196" spans="3:103" x14ac:dyDescent="0.25">
      <c r="C196" s="7">
        <f t="shared" si="0"/>
        <v>14</v>
      </c>
      <c r="D196" s="7">
        <f t="shared" si="1"/>
        <v>3.9999999999999991</v>
      </c>
      <c r="E196" s="8"/>
      <c r="S196" s="15"/>
      <c r="AE196" s="15"/>
      <c r="AU196" s="15"/>
      <c r="BG196" s="15"/>
      <c r="CU196" s="15"/>
      <c r="CY196" s="15"/>
    </row>
    <row r="197" spans="3:103" x14ac:dyDescent="0.25">
      <c r="C197" s="7">
        <f t="shared" si="0"/>
        <v>15</v>
      </c>
      <c r="D197" s="7">
        <f t="shared" si="1"/>
        <v>3.7999999999999989</v>
      </c>
      <c r="E197" s="8"/>
      <c r="S197" s="15"/>
      <c r="AE197" s="15"/>
      <c r="AU197" s="15"/>
      <c r="BG197" s="15"/>
      <c r="CU197" s="15"/>
      <c r="CY197" s="15"/>
    </row>
    <row r="198" spans="3:103" x14ac:dyDescent="0.25">
      <c r="C198" s="7">
        <f t="shared" si="0"/>
        <v>16</v>
      </c>
      <c r="D198" s="7">
        <f t="shared" si="1"/>
        <v>3.5999999999999988</v>
      </c>
      <c r="E198" s="8"/>
      <c r="S198" s="15"/>
      <c r="AE198" s="15"/>
      <c r="AU198" s="15"/>
      <c r="BG198" s="15"/>
      <c r="CU198" s="15"/>
      <c r="CY198" s="15"/>
    </row>
    <row r="199" spans="3:103" x14ac:dyDescent="0.25">
      <c r="C199" s="7">
        <f t="shared" si="0"/>
        <v>17</v>
      </c>
      <c r="D199" s="7">
        <v>2</v>
      </c>
      <c r="E199" s="8"/>
      <c r="S199" s="15"/>
      <c r="AE199" s="15"/>
      <c r="AU199" s="15"/>
      <c r="BG199" s="15"/>
      <c r="CU199" s="15"/>
      <c r="CY199" s="15"/>
    </row>
    <row r="200" spans="3:103" x14ac:dyDescent="0.25">
      <c r="C200" s="7">
        <f t="shared" si="0"/>
        <v>18</v>
      </c>
      <c r="D200" s="79">
        <f t="shared" ref="D200:D214" si="2">D199-0.04</f>
        <v>1.96</v>
      </c>
      <c r="E200" s="8"/>
      <c r="S200" s="15"/>
      <c r="AE200" s="15"/>
      <c r="AU200" s="15"/>
      <c r="BG200" s="15"/>
      <c r="CU200" s="15"/>
      <c r="CY200" s="15"/>
    </row>
    <row r="201" spans="3:103" x14ac:dyDescent="0.25">
      <c r="C201" s="7">
        <f t="shared" si="0"/>
        <v>19</v>
      </c>
      <c r="D201" s="79">
        <f t="shared" si="2"/>
        <v>1.92</v>
      </c>
      <c r="E201" s="8"/>
      <c r="S201" s="15"/>
      <c r="AE201" s="15"/>
      <c r="AU201" s="15"/>
      <c r="BG201" s="15"/>
      <c r="CU201" s="15"/>
      <c r="CY201" s="15"/>
    </row>
    <row r="202" spans="3:103" x14ac:dyDescent="0.25">
      <c r="C202" s="7">
        <f t="shared" si="0"/>
        <v>20</v>
      </c>
      <c r="D202" s="79">
        <f t="shared" si="2"/>
        <v>1.88</v>
      </c>
      <c r="E202" s="8"/>
      <c r="S202" s="15"/>
      <c r="AE202" s="15"/>
      <c r="AU202" s="15"/>
      <c r="BG202" s="15"/>
      <c r="CU202" s="15"/>
      <c r="CY202" s="15"/>
    </row>
    <row r="203" spans="3:103" x14ac:dyDescent="0.25">
      <c r="C203" s="7">
        <f t="shared" si="0"/>
        <v>21</v>
      </c>
      <c r="D203" s="79">
        <f t="shared" si="2"/>
        <v>1.8399999999999999</v>
      </c>
      <c r="E203" s="8"/>
      <c r="S203" s="15"/>
      <c r="AE203" s="15"/>
      <c r="AU203" s="15"/>
      <c r="BG203" s="15"/>
      <c r="CU203" s="15"/>
      <c r="CY203" s="15"/>
    </row>
    <row r="204" spans="3:103" x14ac:dyDescent="0.25">
      <c r="C204" s="7">
        <f t="shared" si="0"/>
        <v>22</v>
      </c>
      <c r="D204" s="79">
        <f t="shared" si="2"/>
        <v>1.7999999999999998</v>
      </c>
      <c r="E204" s="8"/>
      <c r="S204" s="15"/>
      <c r="AE204" s="15"/>
      <c r="AU204" s="15"/>
      <c r="BG204" s="15"/>
      <c r="CU204" s="15"/>
      <c r="CY204" s="15"/>
    </row>
    <row r="205" spans="3:103" x14ac:dyDescent="0.25">
      <c r="C205" s="7">
        <f t="shared" si="0"/>
        <v>23</v>
      </c>
      <c r="D205" s="79">
        <f t="shared" si="2"/>
        <v>1.7599999999999998</v>
      </c>
      <c r="E205" s="8"/>
      <c r="S205" s="15"/>
      <c r="AE205" s="15"/>
      <c r="AU205" s="15"/>
      <c r="BG205" s="15"/>
      <c r="CU205" s="15"/>
      <c r="CY205" s="15"/>
    </row>
    <row r="206" spans="3:103" x14ac:dyDescent="0.25">
      <c r="C206" s="7">
        <f t="shared" si="0"/>
        <v>24</v>
      </c>
      <c r="D206" s="79">
        <f t="shared" si="2"/>
        <v>1.7199999999999998</v>
      </c>
      <c r="E206" s="8"/>
      <c r="S206" s="15"/>
      <c r="AE206" s="15"/>
      <c r="AU206" s="15"/>
      <c r="BG206" s="15"/>
      <c r="CU206" s="15"/>
      <c r="CY206" s="15"/>
    </row>
    <row r="207" spans="3:103" x14ac:dyDescent="0.25">
      <c r="C207" s="7">
        <f t="shared" si="0"/>
        <v>25</v>
      </c>
      <c r="D207" s="79">
        <f t="shared" si="2"/>
        <v>1.6799999999999997</v>
      </c>
      <c r="E207" s="8"/>
      <c r="S207" s="15"/>
      <c r="AE207" s="15"/>
      <c r="AU207" s="15"/>
      <c r="BG207" s="15"/>
      <c r="CU207" s="15"/>
      <c r="CY207" s="15"/>
    </row>
    <row r="208" spans="3:103" x14ac:dyDescent="0.25">
      <c r="C208" s="7">
        <f t="shared" si="0"/>
        <v>26</v>
      </c>
      <c r="D208" s="79">
        <f t="shared" si="2"/>
        <v>1.6399999999999997</v>
      </c>
      <c r="E208" s="8"/>
      <c r="S208" s="15"/>
      <c r="AE208" s="15"/>
      <c r="AU208" s="15"/>
      <c r="BG208" s="15"/>
      <c r="CU208" s="15"/>
      <c r="CY208" s="15"/>
    </row>
    <row r="209" spans="3:103" x14ac:dyDescent="0.25">
      <c r="C209" s="7">
        <f t="shared" si="0"/>
        <v>27</v>
      </c>
      <c r="D209" s="79">
        <f t="shared" si="2"/>
        <v>1.5999999999999996</v>
      </c>
      <c r="E209" s="8"/>
      <c r="S209" s="15"/>
      <c r="AE209" s="15"/>
      <c r="AU209" s="15"/>
      <c r="BG209" s="15"/>
      <c r="CU209" s="15"/>
      <c r="CY209" s="15"/>
    </row>
    <row r="210" spans="3:103" x14ac:dyDescent="0.25">
      <c r="C210" s="7">
        <f t="shared" si="0"/>
        <v>28</v>
      </c>
      <c r="D210" s="79">
        <f t="shared" si="2"/>
        <v>1.5599999999999996</v>
      </c>
      <c r="E210" s="8"/>
      <c r="S210" s="15"/>
      <c r="AE210" s="15"/>
      <c r="AU210" s="15"/>
      <c r="BG210" s="15"/>
      <c r="CU210" s="15"/>
      <c r="CY210" s="15"/>
    </row>
    <row r="211" spans="3:103" x14ac:dyDescent="0.25">
      <c r="C211" s="7">
        <f t="shared" si="0"/>
        <v>29</v>
      </c>
      <c r="D211" s="79">
        <f t="shared" si="2"/>
        <v>1.5199999999999996</v>
      </c>
      <c r="E211" s="8"/>
      <c r="S211" s="15"/>
      <c r="AE211" s="15"/>
      <c r="AU211" s="15"/>
      <c r="BG211" s="15"/>
      <c r="CU211" s="15"/>
      <c r="CY211" s="15"/>
    </row>
    <row r="212" spans="3:103" x14ac:dyDescent="0.25">
      <c r="C212" s="7">
        <f t="shared" si="0"/>
        <v>30</v>
      </c>
      <c r="D212" s="79">
        <f t="shared" si="2"/>
        <v>1.4799999999999995</v>
      </c>
      <c r="E212" s="8"/>
      <c r="S212" s="15"/>
      <c r="AE212" s="15"/>
      <c r="AU212" s="15"/>
      <c r="BG212" s="15"/>
      <c r="CU212" s="15"/>
      <c r="CY212" s="15"/>
    </row>
    <row r="213" spans="3:103" x14ac:dyDescent="0.25">
      <c r="C213" s="7">
        <f t="shared" si="0"/>
        <v>31</v>
      </c>
      <c r="D213" s="79">
        <f t="shared" si="2"/>
        <v>1.4399999999999995</v>
      </c>
      <c r="E213" s="8"/>
      <c r="S213" s="15"/>
      <c r="AE213" s="15"/>
      <c r="AU213" s="15"/>
      <c r="BG213" s="15"/>
      <c r="CU213" s="15"/>
      <c r="CY213" s="15"/>
    </row>
    <row r="214" spans="3:103" x14ac:dyDescent="0.25">
      <c r="C214" s="7">
        <f t="shared" si="0"/>
        <v>32</v>
      </c>
      <c r="D214" s="79">
        <f t="shared" si="2"/>
        <v>1.3999999999999995</v>
      </c>
      <c r="E214" s="8"/>
      <c r="S214" s="15"/>
      <c r="AE214" s="15"/>
      <c r="AU214" s="15"/>
      <c r="BG214" s="15"/>
      <c r="CU214" s="15"/>
      <c r="CY214" s="15"/>
    </row>
    <row r="215" spans="3:103" x14ac:dyDescent="0.25">
      <c r="C215" s="7"/>
      <c r="D215" s="7"/>
      <c r="E215" s="8"/>
      <c r="S215" s="15"/>
      <c r="AE215" s="15"/>
      <c r="AU215" s="15"/>
      <c r="BG215" s="15"/>
      <c r="CU215" s="15"/>
      <c r="CY215" s="15"/>
    </row>
    <row r="216" spans="3:103" x14ac:dyDescent="0.25">
      <c r="S216" s="15"/>
      <c r="AE216" s="15"/>
      <c r="AU216" s="15"/>
      <c r="BG216" s="15"/>
      <c r="CU216" s="15"/>
      <c r="CY216" s="15"/>
    </row>
    <row r="217" spans="3:103" x14ac:dyDescent="0.25">
      <c r="S217" s="15"/>
      <c r="AE217" s="15"/>
      <c r="AU217" s="15"/>
      <c r="BG217" s="15"/>
      <c r="CU217" s="15"/>
      <c r="CY217" s="15"/>
    </row>
    <row r="218" spans="3:103" x14ac:dyDescent="0.25">
      <c r="S218" s="15"/>
      <c r="AE218" s="15"/>
      <c r="AU218" s="15"/>
      <c r="BG218" s="15"/>
      <c r="CU218" s="15"/>
      <c r="CY218" s="15"/>
    </row>
    <row r="219" spans="3:103" x14ac:dyDescent="0.25">
      <c r="S219" s="15"/>
      <c r="AE219" s="15"/>
      <c r="AU219" s="15"/>
      <c r="BG219" s="15"/>
      <c r="CU219" s="15"/>
      <c r="CY219" s="15"/>
    </row>
    <row r="220" spans="3:103" x14ac:dyDescent="0.25">
      <c r="S220" s="15"/>
      <c r="AE220" s="15"/>
      <c r="AU220" s="15"/>
      <c r="BG220" s="15"/>
      <c r="CU220" s="15"/>
      <c r="CY220" s="15"/>
    </row>
    <row r="221" spans="3:103" x14ac:dyDescent="0.25">
      <c r="S221" s="15"/>
      <c r="AE221" s="15"/>
      <c r="AU221" s="15"/>
      <c r="BG221" s="15"/>
      <c r="CU221" s="15"/>
      <c r="CY221" s="15"/>
    </row>
    <row r="222" spans="3:103" x14ac:dyDescent="0.25">
      <c r="S222" s="15"/>
      <c r="AE222" s="15"/>
      <c r="AU222" s="15"/>
      <c r="BG222" s="15"/>
      <c r="CU222" s="15"/>
      <c r="CY222" s="15"/>
    </row>
    <row r="223" spans="3:103" x14ac:dyDescent="0.25">
      <c r="S223" s="15"/>
      <c r="AE223" s="15"/>
      <c r="AU223" s="15"/>
      <c r="BG223" s="15"/>
      <c r="CU223" s="15"/>
      <c r="CY223" s="15"/>
    </row>
    <row r="224" spans="3:103" x14ac:dyDescent="0.25">
      <c r="S224" s="15"/>
      <c r="AE224" s="15"/>
      <c r="AU224" s="15"/>
      <c r="BG224" s="15"/>
      <c r="CU224" s="15"/>
      <c r="CY224" s="15"/>
    </row>
    <row r="225" spans="19:103" x14ac:dyDescent="0.25">
      <c r="S225" s="15"/>
      <c r="AE225" s="15"/>
      <c r="AU225" s="15"/>
      <c r="BG225" s="15"/>
      <c r="CU225" s="15"/>
      <c r="CY225" s="15"/>
    </row>
    <row r="226" spans="19:103" x14ac:dyDescent="0.25">
      <c r="S226" s="15"/>
      <c r="AE226" s="15"/>
      <c r="AU226" s="15"/>
      <c r="BG226" s="15"/>
      <c r="CU226" s="15"/>
      <c r="CY226" s="15"/>
    </row>
    <row r="227" spans="19:103" x14ac:dyDescent="0.25">
      <c r="S227" s="15"/>
      <c r="AE227" s="15"/>
      <c r="AU227" s="15"/>
      <c r="BG227" s="15"/>
      <c r="CU227" s="15"/>
      <c r="CY227" s="15"/>
    </row>
    <row r="228" spans="19:103" x14ac:dyDescent="0.25">
      <c r="S228" s="15"/>
      <c r="AE228" s="15"/>
      <c r="AU228" s="15"/>
      <c r="BG228" s="15"/>
      <c r="CU228" s="15"/>
      <c r="CY228" s="15"/>
    </row>
    <row r="229" spans="19:103" x14ac:dyDescent="0.25">
      <c r="S229" s="15"/>
      <c r="AE229" s="15"/>
      <c r="AU229" s="15"/>
      <c r="BG229" s="15"/>
      <c r="CU229" s="15"/>
      <c r="CY229" s="15"/>
    </row>
    <row r="230" spans="19:103" x14ac:dyDescent="0.25">
      <c r="S230" s="15"/>
      <c r="AE230" s="15"/>
      <c r="AU230" s="15"/>
      <c r="BG230" s="15"/>
      <c r="CU230" s="15"/>
      <c r="CY230" s="15"/>
    </row>
    <row r="231" spans="19:103" x14ac:dyDescent="0.25">
      <c r="S231" s="15"/>
      <c r="AE231" s="15"/>
      <c r="AU231" s="15"/>
      <c r="BG231" s="15"/>
      <c r="CU231" s="15"/>
      <c r="CY231" s="15"/>
    </row>
    <row r="232" spans="19:103" x14ac:dyDescent="0.25">
      <c r="S232" s="15"/>
      <c r="AE232" s="15"/>
      <c r="AU232" s="15"/>
      <c r="BG232" s="15"/>
      <c r="CU232" s="15"/>
      <c r="CY232" s="15"/>
    </row>
    <row r="233" spans="19:103" x14ac:dyDescent="0.25">
      <c r="S233" s="15"/>
      <c r="AE233" s="15"/>
      <c r="AU233" s="15"/>
      <c r="BG233" s="15"/>
      <c r="CU233" s="15"/>
      <c r="CY233" s="15"/>
    </row>
    <row r="234" spans="19:103" x14ac:dyDescent="0.25">
      <c r="S234" s="15"/>
      <c r="AE234" s="15"/>
      <c r="AU234" s="15"/>
      <c r="BG234" s="15"/>
      <c r="CU234" s="15"/>
      <c r="CY234" s="15"/>
    </row>
    <row r="235" spans="19:103" x14ac:dyDescent="0.25">
      <c r="S235" s="15"/>
      <c r="AE235" s="15"/>
      <c r="AU235" s="15"/>
      <c r="BG235" s="15"/>
      <c r="CU235" s="15"/>
      <c r="CY235" s="15"/>
    </row>
    <row r="236" spans="19:103" x14ac:dyDescent="0.25">
      <c r="S236" s="15"/>
      <c r="AE236" s="15"/>
      <c r="AU236" s="15"/>
      <c r="BG236" s="15"/>
      <c r="CU236" s="15"/>
      <c r="CY236" s="15"/>
    </row>
    <row r="237" spans="19:103" x14ac:dyDescent="0.25">
      <c r="S237" s="15"/>
      <c r="AE237" s="15"/>
      <c r="AU237" s="15"/>
      <c r="BG237" s="15"/>
      <c r="CU237" s="15"/>
      <c r="CY237" s="15"/>
    </row>
    <row r="238" spans="19:103" x14ac:dyDescent="0.25">
      <c r="S238" s="15"/>
      <c r="AE238" s="15"/>
      <c r="AU238" s="15"/>
      <c r="BG238" s="15"/>
      <c r="CU238" s="15"/>
      <c r="CY238" s="15"/>
    </row>
    <row r="239" spans="19:103" x14ac:dyDescent="0.25">
      <c r="S239" s="15"/>
      <c r="AE239" s="15"/>
      <c r="AU239" s="15"/>
      <c r="BG239" s="15"/>
      <c r="CU239" s="15"/>
      <c r="CY239" s="15"/>
    </row>
    <row r="240" spans="19:103" x14ac:dyDescent="0.25">
      <c r="S240" s="15"/>
      <c r="AE240" s="15"/>
      <c r="AU240" s="15"/>
      <c r="BG240" s="15"/>
      <c r="CU240" s="15"/>
      <c r="CY240" s="15"/>
    </row>
    <row r="241" spans="19:103" x14ac:dyDescent="0.25">
      <c r="S241" s="15"/>
      <c r="AE241" s="15"/>
      <c r="AU241" s="15"/>
      <c r="BG241" s="15"/>
      <c r="CU241" s="15"/>
      <c r="CY241" s="15"/>
    </row>
    <row r="242" spans="19:103" x14ac:dyDescent="0.25">
      <c r="S242" s="15"/>
      <c r="AE242" s="15"/>
      <c r="AU242" s="15"/>
      <c r="BG242" s="15"/>
      <c r="CU242" s="15"/>
      <c r="CY242" s="15"/>
    </row>
    <row r="243" spans="19:103" x14ac:dyDescent="0.25">
      <c r="S243" s="15"/>
      <c r="AE243" s="15"/>
      <c r="AU243" s="15"/>
      <c r="BG243" s="15"/>
      <c r="CU243" s="15"/>
      <c r="CY243" s="15"/>
    </row>
    <row r="244" spans="19:103" x14ac:dyDescent="0.25">
      <c r="S244" s="15"/>
      <c r="AE244" s="15"/>
      <c r="AU244" s="15"/>
      <c r="BG244" s="15"/>
      <c r="CU244" s="15"/>
      <c r="CY244" s="15"/>
    </row>
    <row r="245" spans="19:103" x14ac:dyDescent="0.25">
      <c r="S245" s="15"/>
      <c r="AE245" s="15"/>
      <c r="AU245" s="15"/>
      <c r="BG245" s="15"/>
      <c r="CU245" s="15"/>
      <c r="CY245" s="15"/>
    </row>
    <row r="246" spans="19:103" x14ac:dyDescent="0.25">
      <c r="S246" s="15"/>
      <c r="AE246" s="15"/>
      <c r="AU246" s="15"/>
      <c r="BG246" s="15"/>
      <c r="CU246" s="15"/>
      <c r="CY246" s="15"/>
    </row>
    <row r="247" spans="19:103" x14ac:dyDescent="0.25">
      <c r="S247" s="15"/>
      <c r="AE247" s="15"/>
      <c r="AU247" s="15"/>
      <c r="BG247" s="15"/>
      <c r="CU247" s="15"/>
      <c r="CY247" s="15"/>
    </row>
    <row r="248" spans="19:103" x14ac:dyDescent="0.25">
      <c r="S248" s="15"/>
      <c r="AE248" s="15"/>
      <c r="AU248" s="15"/>
      <c r="BG248" s="15"/>
      <c r="CU248" s="15"/>
      <c r="CY248" s="15"/>
    </row>
    <row r="249" spans="19:103" x14ac:dyDescent="0.25">
      <c r="S249" s="15"/>
      <c r="AE249" s="15"/>
      <c r="AU249" s="15"/>
      <c r="BG249" s="15"/>
      <c r="CU249" s="15"/>
      <c r="CY249" s="15"/>
    </row>
    <row r="250" spans="19:103" x14ac:dyDescent="0.25">
      <c r="S250" s="15"/>
      <c r="AE250" s="15"/>
      <c r="AU250" s="15"/>
      <c r="BG250" s="15"/>
      <c r="CU250" s="15"/>
      <c r="CY250" s="15"/>
    </row>
    <row r="251" spans="19:103" x14ac:dyDescent="0.25">
      <c r="S251" s="15"/>
      <c r="AE251" s="15"/>
      <c r="AU251" s="15"/>
      <c r="BG251" s="15"/>
      <c r="CU251" s="15"/>
      <c r="CY251" s="15"/>
    </row>
    <row r="252" spans="19:103" x14ac:dyDescent="0.25">
      <c r="S252" s="15"/>
      <c r="AE252" s="15"/>
      <c r="AU252" s="15"/>
      <c r="BG252" s="15"/>
      <c r="CU252" s="15"/>
      <c r="CY252" s="15"/>
    </row>
    <row r="253" spans="19:103" x14ac:dyDescent="0.25">
      <c r="S253" s="15"/>
      <c r="AE253" s="15"/>
      <c r="AU253" s="15"/>
      <c r="BG253" s="15"/>
      <c r="CU253" s="15"/>
      <c r="CY253" s="15"/>
    </row>
    <row r="254" spans="19:103" x14ac:dyDescent="0.25">
      <c r="S254" s="15"/>
      <c r="AE254" s="15"/>
      <c r="AU254" s="15"/>
      <c r="BG254" s="15"/>
      <c r="CU254" s="15"/>
      <c r="CY254" s="15"/>
    </row>
    <row r="255" spans="19:103" x14ac:dyDescent="0.25">
      <c r="S255" s="15"/>
      <c r="AE255" s="15"/>
      <c r="AU255" s="15"/>
      <c r="BG255" s="15"/>
      <c r="CU255" s="15"/>
      <c r="CY255" s="15"/>
    </row>
    <row r="256" spans="19:103" x14ac:dyDescent="0.25">
      <c r="S256" s="15"/>
      <c r="AE256" s="15"/>
      <c r="AU256" s="15"/>
      <c r="BG256" s="15"/>
      <c r="CU256" s="15"/>
      <c r="CY256" s="15"/>
    </row>
    <row r="257" spans="19:103" x14ac:dyDescent="0.25">
      <c r="S257" s="15"/>
      <c r="AE257" s="15"/>
      <c r="AU257" s="15"/>
      <c r="BG257" s="15"/>
      <c r="CU257" s="15"/>
      <c r="CY257" s="15"/>
    </row>
    <row r="258" spans="19:103" x14ac:dyDescent="0.25">
      <c r="S258" s="15"/>
      <c r="AE258" s="15"/>
      <c r="AU258" s="15"/>
      <c r="BG258" s="15"/>
      <c r="CU258" s="15"/>
      <c r="CY258" s="15"/>
    </row>
    <row r="259" spans="19:103" x14ac:dyDescent="0.25">
      <c r="S259" s="15"/>
      <c r="AE259" s="15"/>
      <c r="AU259" s="15"/>
      <c r="BG259" s="15"/>
      <c r="CU259" s="15"/>
      <c r="CY259" s="15"/>
    </row>
    <row r="260" spans="19:103" x14ac:dyDescent="0.25">
      <c r="S260" s="15"/>
      <c r="AE260" s="15"/>
      <c r="AU260" s="15"/>
      <c r="BG260" s="15"/>
      <c r="CU260" s="15"/>
      <c r="CY260" s="15"/>
    </row>
    <row r="261" spans="19:103" x14ac:dyDescent="0.25">
      <c r="S261" s="15"/>
      <c r="AE261" s="15"/>
      <c r="AU261" s="15"/>
      <c r="BG261" s="15"/>
      <c r="CU261" s="15"/>
      <c r="CY261" s="15"/>
    </row>
    <row r="262" spans="19:103" x14ac:dyDescent="0.25">
      <c r="S262" s="15"/>
      <c r="AE262" s="15"/>
      <c r="AU262" s="15"/>
      <c r="BG262" s="15"/>
      <c r="CU262" s="15"/>
      <c r="CY262" s="15"/>
    </row>
    <row r="263" spans="19:103" x14ac:dyDescent="0.25">
      <c r="S263" s="15"/>
      <c r="AE263" s="15"/>
      <c r="AU263" s="15"/>
      <c r="BG263" s="15"/>
      <c r="CU263" s="15"/>
      <c r="CY263" s="15"/>
    </row>
    <row r="264" spans="19:103" x14ac:dyDescent="0.25">
      <c r="S264" s="15"/>
      <c r="AE264" s="15"/>
      <c r="AU264" s="15"/>
      <c r="BG264" s="15"/>
      <c r="CU264" s="15"/>
      <c r="CY264" s="15"/>
    </row>
    <row r="265" spans="19:103" x14ac:dyDescent="0.25">
      <c r="S265" s="15"/>
      <c r="AE265" s="15"/>
      <c r="AU265" s="15"/>
      <c r="BG265" s="15"/>
      <c r="CU265" s="15"/>
      <c r="CY265" s="15"/>
    </row>
    <row r="266" spans="19:103" x14ac:dyDescent="0.25">
      <c r="S266" s="15"/>
      <c r="AE266" s="15"/>
      <c r="AU266" s="15"/>
      <c r="BG266" s="15"/>
      <c r="CU266" s="15"/>
      <c r="CY266" s="15"/>
    </row>
    <row r="267" spans="19:103" x14ac:dyDescent="0.25">
      <c r="S267" s="15"/>
      <c r="AE267" s="15"/>
      <c r="AU267" s="15"/>
      <c r="BG267" s="15"/>
      <c r="CU267" s="15"/>
      <c r="CY267" s="15"/>
    </row>
    <row r="268" spans="19:103" x14ac:dyDescent="0.25">
      <c r="S268" s="15"/>
      <c r="AE268" s="15"/>
      <c r="AU268" s="15"/>
      <c r="BG268" s="15"/>
      <c r="CU268" s="15"/>
      <c r="CY268" s="15"/>
    </row>
    <row r="269" spans="19:103" x14ac:dyDescent="0.25">
      <c r="S269" s="15"/>
      <c r="AE269" s="15"/>
      <c r="AU269" s="15"/>
      <c r="BG269" s="15"/>
      <c r="CU269" s="15"/>
      <c r="CY269" s="15"/>
    </row>
    <row r="270" spans="19:103" x14ac:dyDescent="0.25">
      <c r="S270" s="15"/>
      <c r="AE270" s="15"/>
      <c r="AU270" s="15"/>
      <c r="BG270" s="15"/>
      <c r="CU270" s="15"/>
      <c r="CY270" s="15"/>
    </row>
    <row r="271" spans="19:103" x14ac:dyDescent="0.25">
      <c r="S271" s="15"/>
      <c r="AE271" s="15"/>
      <c r="AU271" s="15"/>
      <c r="BG271" s="15"/>
      <c r="CU271" s="15"/>
      <c r="CY271" s="15"/>
    </row>
    <row r="272" spans="19:103" x14ac:dyDescent="0.25">
      <c r="S272" s="15"/>
      <c r="AE272" s="15"/>
      <c r="AU272" s="15"/>
      <c r="BG272" s="15"/>
      <c r="CU272" s="15"/>
      <c r="CY272" s="15"/>
    </row>
    <row r="273" spans="19:103" x14ac:dyDescent="0.25">
      <c r="S273" s="15"/>
      <c r="AE273" s="15"/>
      <c r="AU273" s="15"/>
      <c r="BG273" s="15"/>
      <c r="CU273" s="15"/>
      <c r="CY273" s="15"/>
    </row>
    <row r="274" spans="19:103" x14ac:dyDescent="0.25">
      <c r="S274" s="15"/>
      <c r="AE274" s="15"/>
      <c r="AU274" s="15"/>
      <c r="BG274" s="15"/>
      <c r="CU274" s="15"/>
      <c r="CY274" s="15"/>
    </row>
    <row r="275" spans="19:103" x14ac:dyDescent="0.25">
      <c r="S275" s="15"/>
      <c r="AE275" s="15"/>
      <c r="AU275" s="15"/>
      <c r="BG275" s="15"/>
      <c r="CU275" s="15"/>
      <c r="CY275" s="15"/>
    </row>
    <row r="276" spans="19:103" x14ac:dyDescent="0.25">
      <c r="S276" s="15"/>
      <c r="AE276" s="15"/>
      <c r="AU276" s="15"/>
      <c r="BG276" s="15"/>
      <c r="CU276" s="15"/>
      <c r="CY276" s="15"/>
    </row>
    <row r="277" spans="19:103" x14ac:dyDescent="0.25">
      <c r="S277" s="15"/>
      <c r="AE277" s="15"/>
      <c r="AU277" s="15"/>
      <c r="BG277" s="15"/>
      <c r="CU277" s="15"/>
      <c r="CY277" s="15"/>
    </row>
    <row r="278" spans="19:103" x14ac:dyDescent="0.25">
      <c r="S278" s="15"/>
      <c r="AE278" s="15"/>
      <c r="AU278" s="15"/>
      <c r="BG278" s="15"/>
      <c r="CU278" s="15"/>
      <c r="CY278" s="15"/>
    </row>
    <row r="279" spans="19:103" x14ac:dyDescent="0.25">
      <c r="S279" s="15"/>
      <c r="AE279" s="15"/>
      <c r="AU279" s="15"/>
      <c r="BG279" s="15"/>
      <c r="CU279" s="15"/>
      <c r="CY279" s="15"/>
    </row>
    <row r="280" spans="19:103" x14ac:dyDescent="0.25">
      <c r="S280" s="15"/>
      <c r="AE280" s="15"/>
      <c r="AU280" s="15"/>
      <c r="BG280" s="15"/>
      <c r="CU280" s="15"/>
      <c r="CY280" s="15"/>
    </row>
    <row r="281" spans="19:103" x14ac:dyDescent="0.25">
      <c r="S281" s="15"/>
      <c r="AE281" s="15"/>
      <c r="AU281" s="15"/>
      <c r="BG281" s="15"/>
      <c r="CU281" s="15"/>
      <c r="CY281" s="15"/>
    </row>
    <row r="282" spans="19:103" x14ac:dyDescent="0.25">
      <c r="S282" s="15"/>
      <c r="AE282" s="15"/>
      <c r="AU282" s="15"/>
      <c r="BG282" s="15"/>
      <c r="CU282" s="15"/>
      <c r="CY282" s="15"/>
    </row>
    <row r="283" spans="19:103" x14ac:dyDescent="0.25">
      <c r="S283" s="15"/>
      <c r="AE283" s="15"/>
      <c r="AU283" s="15"/>
      <c r="BG283" s="15"/>
      <c r="CU283" s="15"/>
      <c r="CY283" s="15"/>
    </row>
    <row r="284" spans="19:103" x14ac:dyDescent="0.25">
      <c r="S284" s="15"/>
      <c r="AE284" s="15"/>
      <c r="AU284" s="15"/>
      <c r="BG284" s="15"/>
      <c r="CU284" s="15"/>
      <c r="CY284" s="15"/>
    </row>
    <row r="285" spans="19:103" x14ac:dyDescent="0.25">
      <c r="S285" s="15"/>
      <c r="AE285" s="15"/>
      <c r="AU285" s="15"/>
      <c r="BG285" s="15"/>
      <c r="CU285" s="15"/>
      <c r="CY285" s="15"/>
    </row>
    <row r="286" spans="19:103" x14ac:dyDescent="0.25">
      <c r="S286" s="15"/>
      <c r="AE286" s="15"/>
      <c r="AU286" s="15"/>
      <c r="BG286" s="15"/>
      <c r="CU286" s="15"/>
      <c r="CY286" s="15"/>
    </row>
    <row r="287" spans="19:103" x14ac:dyDescent="0.25">
      <c r="S287" s="15"/>
      <c r="AE287" s="15"/>
      <c r="AU287" s="15"/>
      <c r="BG287" s="15"/>
      <c r="CU287" s="15"/>
      <c r="CY287" s="15"/>
    </row>
    <row r="439" spans="17:103" x14ac:dyDescent="0.25">
      <c r="Q439" s="1"/>
      <c r="R439" s="1"/>
      <c r="S439" s="1"/>
      <c r="AC439" s="1"/>
      <c r="AD439" s="1"/>
      <c r="AE439" s="1"/>
      <c r="AS439" s="1"/>
      <c r="AT439" s="1"/>
      <c r="AU439" s="1"/>
      <c r="BE439" s="1"/>
      <c r="BF439" s="1"/>
      <c r="BG439" s="1"/>
      <c r="CS439" s="1"/>
      <c r="CT439" s="1"/>
      <c r="CU439" s="1"/>
      <c r="CW439" s="1"/>
      <c r="CX439" s="1"/>
      <c r="CY439" s="1"/>
    </row>
    <row r="440" spans="17:103" x14ac:dyDescent="0.25">
      <c r="Q440" s="1"/>
      <c r="R440" s="1"/>
      <c r="S440" s="1"/>
      <c r="AC440" s="1"/>
      <c r="AD440" s="1"/>
      <c r="AE440" s="1"/>
      <c r="AS440" s="1"/>
      <c r="AT440" s="1"/>
      <c r="AU440" s="1"/>
      <c r="BE440" s="1"/>
      <c r="BF440" s="1"/>
      <c r="BG440" s="1"/>
      <c r="CS440" s="1"/>
      <c r="CT440" s="1"/>
      <c r="CU440" s="1"/>
      <c r="CW440" s="1"/>
      <c r="CX440" s="1"/>
      <c r="CY440" s="1"/>
    </row>
    <row r="441" spans="17:103" x14ac:dyDescent="0.25">
      <c r="Q441" s="1"/>
      <c r="R441" s="1"/>
      <c r="S441" s="1"/>
      <c r="AC441" s="1"/>
      <c r="AD441" s="1"/>
      <c r="AE441" s="1"/>
      <c r="AS441" s="1"/>
      <c r="AT441" s="1"/>
      <c r="AU441" s="1"/>
      <c r="BE441" s="1"/>
      <c r="BF441" s="1"/>
      <c r="BG441" s="1"/>
      <c r="CS441" s="1"/>
      <c r="CT441" s="1"/>
      <c r="CU441" s="1"/>
      <c r="CW441" s="1"/>
      <c r="CX441" s="1"/>
      <c r="CY441" s="1"/>
    </row>
    <row r="442" spans="17:103" x14ac:dyDescent="0.25">
      <c r="Q442" s="1"/>
      <c r="R442" s="1"/>
      <c r="S442" s="1"/>
      <c r="AC442" s="1"/>
      <c r="AD442" s="1"/>
      <c r="AE442" s="1"/>
      <c r="AS442" s="1"/>
      <c r="AT442" s="1"/>
      <c r="AU442" s="1"/>
      <c r="BE442" s="1"/>
      <c r="BF442" s="1"/>
      <c r="BG442" s="1"/>
      <c r="CS442" s="1"/>
      <c r="CT442" s="1"/>
      <c r="CU442" s="1"/>
      <c r="CW442" s="1"/>
      <c r="CX442" s="1"/>
      <c r="CY442" s="1"/>
    </row>
    <row r="443" spans="17:103" x14ac:dyDescent="0.25">
      <c r="Q443" s="1"/>
      <c r="R443" s="1"/>
      <c r="S443" s="1"/>
      <c r="AC443" s="1"/>
      <c r="AD443" s="1"/>
      <c r="AE443" s="1"/>
      <c r="AS443" s="1"/>
      <c r="AT443" s="1"/>
      <c r="AU443" s="1"/>
      <c r="BE443" s="1"/>
      <c r="BF443" s="1"/>
      <c r="BG443" s="1"/>
      <c r="CS443" s="1"/>
      <c r="CT443" s="1"/>
      <c r="CU443" s="1"/>
      <c r="CW443" s="1"/>
      <c r="CX443" s="1"/>
      <c r="CY443" s="1"/>
    </row>
    <row r="444" spans="17:103" x14ac:dyDescent="0.25">
      <c r="Q444" s="1"/>
      <c r="R444" s="1"/>
      <c r="S444" s="1"/>
      <c r="AC444" s="1"/>
      <c r="AD444" s="1"/>
      <c r="AE444" s="1"/>
      <c r="AS444" s="1"/>
      <c r="AT444" s="1"/>
      <c r="AU444" s="1"/>
      <c r="BE444" s="1"/>
      <c r="BF444" s="1"/>
      <c r="BG444" s="1"/>
      <c r="CS444" s="1"/>
      <c r="CT444" s="1"/>
      <c r="CU444" s="1"/>
      <c r="CW444" s="1"/>
      <c r="CX444" s="1"/>
      <c r="CY444" s="1"/>
    </row>
    <row r="445" spans="17:103" x14ac:dyDescent="0.25">
      <c r="Q445" s="1"/>
      <c r="R445" s="1"/>
      <c r="S445" s="1"/>
      <c r="AC445" s="1"/>
      <c r="AD445" s="1"/>
      <c r="AE445" s="1"/>
      <c r="AS445" s="1"/>
      <c r="AT445" s="1"/>
      <c r="AU445" s="1"/>
      <c r="BE445" s="1"/>
      <c r="BF445" s="1"/>
      <c r="BG445" s="1"/>
      <c r="CS445" s="1"/>
      <c r="CT445" s="1"/>
      <c r="CU445" s="1"/>
      <c r="CW445" s="1"/>
      <c r="CX445" s="1"/>
      <c r="CY445" s="1"/>
    </row>
    <row r="446" spans="17:103" x14ac:dyDescent="0.25">
      <c r="Q446" s="1"/>
      <c r="R446" s="1"/>
      <c r="S446" s="1"/>
      <c r="AC446" s="1"/>
      <c r="AD446" s="1"/>
      <c r="AE446" s="1"/>
      <c r="AS446" s="1"/>
      <c r="AT446" s="1"/>
      <c r="AU446" s="1"/>
      <c r="BE446" s="1"/>
      <c r="BF446" s="1"/>
      <c r="BG446" s="1"/>
      <c r="CS446" s="1"/>
      <c r="CT446" s="1"/>
      <c r="CU446" s="1"/>
      <c r="CW446" s="1"/>
      <c r="CX446" s="1"/>
      <c r="CY446" s="1"/>
    </row>
    <row r="447" spans="17:103" x14ac:dyDescent="0.25">
      <c r="Q447" s="1"/>
      <c r="R447" s="1"/>
      <c r="S447" s="1"/>
      <c r="AC447" s="1"/>
      <c r="AD447" s="1"/>
      <c r="AE447" s="1"/>
      <c r="AS447" s="1"/>
      <c r="AT447" s="1"/>
      <c r="AU447" s="1"/>
      <c r="BE447" s="1"/>
      <c r="BF447" s="1"/>
      <c r="BG447" s="1"/>
      <c r="CS447" s="1"/>
      <c r="CT447" s="1"/>
      <c r="CU447" s="1"/>
      <c r="CW447" s="1"/>
      <c r="CX447" s="1"/>
      <c r="CY447" s="1"/>
    </row>
    <row r="448" spans="17:103" x14ac:dyDescent="0.25">
      <c r="Q448" s="1"/>
      <c r="R448" s="1"/>
      <c r="S448" s="1"/>
      <c r="AC448" s="1"/>
      <c r="AD448" s="1"/>
      <c r="AE448" s="1"/>
      <c r="AS448" s="1"/>
      <c r="AT448" s="1"/>
      <c r="AU448" s="1"/>
      <c r="BE448" s="1"/>
      <c r="BF448" s="1"/>
      <c r="BG448" s="1"/>
      <c r="CS448" s="1"/>
      <c r="CT448" s="1"/>
      <c r="CU448" s="1"/>
      <c r="CW448" s="1"/>
      <c r="CX448" s="1"/>
      <c r="CY448" s="1"/>
    </row>
    <row r="449" spans="17:103" x14ac:dyDescent="0.25">
      <c r="Q449" s="1"/>
      <c r="R449" s="1"/>
      <c r="S449" s="1"/>
      <c r="AC449" s="1"/>
      <c r="AD449" s="1"/>
      <c r="AE449" s="1"/>
      <c r="AS449" s="1"/>
      <c r="AT449" s="1"/>
      <c r="AU449" s="1"/>
      <c r="BE449" s="1"/>
      <c r="BF449" s="1"/>
      <c r="BG449" s="1"/>
      <c r="CS449" s="1"/>
      <c r="CT449" s="1"/>
      <c r="CU449" s="1"/>
      <c r="CW449" s="1"/>
      <c r="CX449" s="1"/>
      <c r="CY449" s="1"/>
    </row>
    <row r="450" spans="17:103" x14ac:dyDescent="0.25">
      <c r="Q450" s="1"/>
      <c r="R450" s="1"/>
      <c r="S450" s="1"/>
      <c r="AC450" s="1"/>
      <c r="AD450" s="1"/>
      <c r="AE450" s="1"/>
      <c r="AS450" s="1"/>
      <c r="AT450" s="1"/>
      <c r="AU450" s="1"/>
      <c r="BE450" s="1"/>
      <c r="BF450" s="1"/>
      <c r="BG450" s="1"/>
      <c r="CS450" s="1"/>
      <c r="CT450" s="1"/>
      <c r="CU450" s="1"/>
      <c r="CW450" s="1"/>
      <c r="CX450" s="1"/>
      <c r="CY450" s="1"/>
    </row>
    <row r="451" spans="17:103" x14ac:dyDescent="0.25">
      <c r="Q451" s="1"/>
      <c r="R451" s="1"/>
      <c r="S451" s="1"/>
      <c r="AC451" s="1"/>
      <c r="AD451" s="1"/>
      <c r="AE451" s="1"/>
      <c r="AS451" s="1"/>
      <c r="AT451" s="1"/>
      <c r="AU451" s="1"/>
      <c r="BE451" s="1"/>
      <c r="BF451" s="1"/>
      <c r="BG451" s="1"/>
      <c r="CS451" s="1"/>
      <c r="CT451" s="1"/>
      <c r="CU451" s="1"/>
      <c r="CW451" s="1"/>
      <c r="CX451" s="1"/>
      <c r="CY451" s="1"/>
    </row>
    <row r="452" spans="17:103" x14ac:dyDescent="0.25">
      <c r="Q452" s="1"/>
      <c r="R452" s="1"/>
      <c r="S452" s="1"/>
      <c r="AC452" s="1"/>
      <c r="AD452" s="1"/>
      <c r="AE452" s="1"/>
      <c r="AS452" s="1"/>
      <c r="AT452" s="1"/>
      <c r="AU452" s="1"/>
      <c r="BE452" s="1"/>
      <c r="BF452" s="1"/>
      <c r="BG452" s="1"/>
      <c r="CS452" s="1"/>
      <c r="CT452" s="1"/>
      <c r="CU452" s="1"/>
      <c r="CW452" s="1"/>
      <c r="CX452" s="1"/>
      <c r="CY452" s="1"/>
    </row>
    <row r="453" spans="17:103" x14ac:dyDescent="0.25">
      <c r="Q453" s="1"/>
      <c r="R453" s="1"/>
      <c r="S453" s="1"/>
      <c r="AC453" s="1"/>
      <c r="AD453" s="1"/>
      <c r="AE453" s="1"/>
      <c r="AS453" s="1"/>
      <c r="AT453" s="1"/>
      <c r="AU453" s="1"/>
      <c r="BE453" s="1"/>
      <c r="BF453" s="1"/>
      <c r="BG453" s="1"/>
      <c r="CS453" s="1"/>
      <c r="CT453" s="1"/>
      <c r="CU453" s="1"/>
      <c r="CW453" s="1"/>
      <c r="CX453" s="1"/>
      <c r="CY453" s="1"/>
    </row>
    <row r="454" spans="17:103" x14ac:dyDescent="0.25">
      <c r="Q454" s="1"/>
      <c r="R454" s="1"/>
      <c r="S454" s="1"/>
      <c r="AC454" s="1"/>
      <c r="AD454" s="1"/>
      <c r="AE454" s="1"/>
      <c r="AS454" s="1"/>
      <c r="AT454" s="1"/>
      <c r="AU454" s="1"/>
      <c r="BE454" s="1"/>
      <c r="BF454" s="1"/>
      <c r="BG454" s="1"/>
      <c r="CS454" s="1"/>
      <c r="CT454" s="1"/>
      <c r="CU454" s="1"/>
      <c r="CW454" s="1"/>
      <c r="CX454" s="1"/>
      <c r="CY454" s="1"/>
    </row>
    <row r="455" spans="17:103" x14ac:dyDescent="0.25">
      <c r="Q455" s="1"/>
      <c r="R455" s="1"/>
      <c r="S455" s="1"/>
      <c r="AC455" s="1"/>
      <c r="AD455" s="1"/>
      <c r="AE455" s="1"/>
      <c r="AS455" s="1"/>
      <c r="AT455" s="1"/>
      <c r="AU455" s="1"/>
      <c r="BE455" s="1"/>
      <c r="BF455" s="1"/>
      <c r="BG455" s="1"/>
      <c r="CS455" s="1"/>
      <c r="CT455" s="1"/>
      <c r="CU455" s="1"/>
      <c r="CW455" s="1"/>
      <c r="CX455" s="1"/>
      <c r="CY455" s="1"/>
    </row>
    <row r="456" spans="17:103" x14ac:dyDescent="0.25">
      <c r="Q456" s="1"/>
      <c r="R456" s="1"/>
      <c r="S456" s="1"/>
      <c r="AC456" s="1"/>
      <c r="AD456" s="1"/>
      <c r="AE456" s="1"/>
      <c r="AS456" s="1"/>
      <c r="AT456" s="1"/>
      <c r="AU456" s="1"/>
      <c r="BE456" s="1"/>
      <c r="BF456" s="1"/>
      <c r="BG456" s="1"/>
      <c r="CS456" s="1"/>
      <c r="CT456" s="1"/>
      <c r="CU456" s="1"/>
      <c r="CW456" s="1"/>
      <c r="CX456" s="1"/>
      <c r="CY456" s="1"/>
    </row>
    <row r="457" spans="17:103" x14ac:dyDescent="0.25">
      <c r="Q457" s="1"/>
      <c r="R457" s="1"/>
      <c r="S457" s="1"/>
      <c r="AC457" s="1"/>
      <c r="AD457" s="1"/>
      <c r="AE457" s="1"/>
      <c r="AS457" s="1"/>
      <c r="AT457" s="1"/>
      <c r="AU457" s="1"/>
      <c r="BE457" s="1"/>
      <c r="BF457" s="1"/>
      <c r="BG457" s="1"/>
      <c r="CS457" s="1"/>
      <c r="CT457" s="1"/>
      <c r="CU457" s="1"/>
      <c r="CW457" s="1"/>
      <c r="CX457" s="1"/>
      <c r="CY457" s="1"/>
    </row>
    <row r="458" spans="17:103" x14ac:dyDescent="0.25">
      <c r="Q458" s="1"/>
      <c r="R458" s="1"/>
      <c r="S458" s="1"/>
      <c r="AC458" s="1"/>
      <c r="AD458" s="1"/>
      <c r="AE458" s="1"/>
      <c r="AS458" s="1"/>
      <c r="AT458" s="1"/>
      <c r="AU458" s="1"/>
      <c r="BE458" s="1"/>
      <c r="BF458" s="1"/>
      <c r="BG458" s="1"/>
      <c r="CS458" s="1"/>
      <c r="CT458" s="1"/>
      <c r="CU458" s="1"/>
      <c r="CW458" s="1"/>
      <c r="CX458" s="1"/>
      <c r="CY458" s="1"/>
    </row>
    <row r="459" spans="17:103" x14ac:dyDescent="0.25">
      <c r="Q459" s="1"/>
      <c r="R459" s="1"/>
      <c r="S459" s="1"/>
      <c r="AC459" s="1"/>
      <c r="AD459" s="1"/>
      <c r="AE459" s="1"/>
      <c r="AS459" s="1"/>
      <c r="AT459" s="1"/>
      <c r="AU459" s="1"/>
      <c r="BE459" s="1"/>
      <c r="BF459" s="1"/>
      <c r="BG459" s="1"/>
      <c r="CS459" s="1"/>
      <c r="CT459" s="1"/>
      <c r="CU459" s="1"/>
      <c r="CW459" s="1"/>
      <c r="CX459" s="1"/>
      <c r="CY459" s="1"/>
    </row>
    <row r="460" spans="17:103" x14ac:dyDescent="0.25">
      <c r="Q460" s="1"/>
      <c r="R460" s="1"/>
      <c r="S460" s="1"/>
      <c r="AC460" s="1"/>
      <c r="AD460" s="1"/>
      <c r="AE460" s="1"/>
      <c r="AS460" s="1"/>
      <c r="AT460" s="1"/>
      <c r="AU460" s="1"/>
      <c r="BE460" s="1"/>
      <c r="BF460" s="1"/>
      <c r="BG460" s="1"/>
      <c r="CS460" s="1"/>
      <c r="CT460" s="1"/>
      <c r="CU460" s="1"/>
      <c r="CW460" s="1"/>
      <c r="CX460" s="1"/>
      <c r="CY460" s="1"/>
    </row>
    <row r="461" spans="17:103" x14ac:dyDescent="0.25">
      <c r="Q461" s="1"/>
      <c r="R461" s="1"/>
      <c r="S461" s="1"/>
      <c r="AC461" s="1"/>
      <c r="AD461" s="1"/>
      <c r="AE461" s="1"/>
      <c r="AS461" s="1"/>
      <c r="AT461" s="1"/>
      <c r="AU461" s="1"/>
      <c r="BE461" s="1"/>
      <c r="BF461" s="1"/>
      <c r="BG461" s="1"/>
      <c r="CS461" s="1"/>
      <c r="CT461" s="1"/>
      <c r="CU461" s="1"/>
      <c r="CW461" s="1"/>
      <c r="CX461" s="1"/>
      <c r="CY461" s="1"/>
    </row>
    <row r="462" spans="17:103" x14ac:dyDescent="0.25">
      <c r="Q462" s="1"/>
      <c r="R462" s="1"/>
      <c r="S462" s="1"/>
      <c r="AC462" s="1"/>
      <c r="AD462" s="1"/>
      <c r="AE462" s="1"/>
      <c r="AS462" s="1"/>
      <c r="AT462" s="1"/>
      <c r="AU462" s="1"/>
      <c r="BE462" s="1"/>
      <c r="BF462" s="1"/>
      <c r="BG462" s="1"/>
      <c r="CS462" s="1"/>
      <c r="CT462" s="1"/>
      <c r="CU462" s="1"/>
      <c r="CW462" s="1"/>
      <c r="CX462" s="1"/>
      <c r="CY462" s="1"/>
    </row>
    <row r="463" spans="17:103" x14ac:dyDescent="0.25">
      <c r="Q463" s="1"/>
      <c r="R463" s="1"/>
      <c r="S463" s="1"/>
      <c r="AC463" s="1"/>
      <c r="AD463" s="1"/>
      <c r="AE463" s="1"/>
      <c r="AS463" s="1"/>
      <c r="AT463" s="1"/>
      <c r="AU463" s="1"/>
      <c r="BE463" s="1"/>
      <c r="BF463" s="1"/>
      <c r="BG463" s="1"/>
      <c r="CS463" s="1"/>
      <c r="CT463" s="1"/>
      <c r="CU463" s="1"/>
      <c r="CW463" s="1"/>
      <c r="CX463" s="1"/>
      <c r="CY463" s="1"/>
    </row>
    <row r="464" spans="17:103" x14ac:dyDescent="0.25">
      <c r="Q464" s="1"/>
      <c r="R464" s="1"/>
      <c r="S464" s="1"/>
      <c r="AC464" s="1"/>
      <c r="AD464" s="1"/>
      <c r="AE464" s="1"/>
      <c r="AS464" s="1"/>
      <c r="AT464" s="1"/>
      <c r="AU464" s="1"/>
      <c r="BE464" s="1"/>
      <c r="BF464" s="1"/>
      <c r="BG464" s="1"/>
      <c r="CS464" s="1"/>
      <c r="CT464" s="1"/>
      <c r="CU464" s="1"/>
      <c r="CW464" s="1"/>
      <c r="CX464" s="1"/>
      <c r="CY464" s="1"/>
    </row>
    <row r="465" spans="17:103" x14ac:dyDescent="0.25">
      <c r="Q465" s="1"/>
      <c r="R465" s="1"/>
      <c r="S465" s="1"/>
      <c r="AC465" s="1"/>
      <c r="AD465" s="1"/>
      <c r="AE465" s="1"/>
      <c r="AS465" s="1"/>
      <c r="AT465" s="1"/>
      <c r="AU465" s="1"/>
      <c r="BE465" s="1"/>
      <c r="BF465" s="1"/>
      <c r="BG465" s="1"/>
      <c r="CS465" s="1"/>
      <c r="CT465" s="1"/>
      <c r="CU465" s="1"/>
      <c r="CW465" s="1"/>
      <c r="CX465" s="1"/>
      <c r="CY465" s="1"/>
    </row>
    <row r="466" spans="17:103" x14ac:dyDescent="0.25">
      <c r="Q466" s="1"/>
      <c r="R466" s="1"/>
      <c r="S466" s="1"/>
      <c r="AC466" s="1"/>
      <c r="AD466" s="1"/>
      <c r="AE466" s="1"/>
      <c r="AS466" s="1"/>
      <c r="AT466" s="1"/>
      <c r="AU466" s="1"/>
      <c r="BE466" s="1"/>
      <c r="BF466" s="1"/>
      <c r="BG466" s="1"/>
      <c r="CS466" s="1"/>
      <c r="CT466" s="1"/>
      <c r="CU466" s="1"/>
      <c r="CW466" s="1"/>
      <c r="CX466" s="1"/>
      <c r="CY466" s="1"/>
    </row>
    <row r="467" spans="17:103" x14ac:dyDescent="0.25">
      <c r="Q467" s="1"/>
      <c r="R467" s="1"/>
      <c r="S467" s="1"/>
      <c r="AC467" s="1"/>
      <c r="AD467" s="1"/>
      <c r="AE467" s="1"/>
      <c r="AS467" s="1"/>
      <c r="AT467" s="1"/>
      <c r="AU467" s="1"/>
      <c r="BE467" s="1"/>
      <c r="BF467" s="1"/>
      <c r="BG467" s="1"/>
      <c r="CS467" s="1"/>
      <c r="CT467" s="1"/>
      <c r="CU467" s="1"/>
      <c r="CW467" s="1"/>
      <c r="CX467" s="1"/>
      <c r="CY467" s="1"/>
    </row>
    <row r="468" spans="17:103" x14ac:dyDescent="0.25">
      <c r="Q468" s="1"/>
      <c r="R468" s="1"/>
      <c r="S468" s="1"/>
      <c r="AC468" s="1"/>
      <c r="AD468" s="1"/>
      <c r="AE468" s="1"/>
      <c r="AS468" s="1"/>
      <c r="AT468" s="1"/>
      <c r="AU468" s="1"/>
      <c r="BE468" s="1"/>
      <c r="BF468" s="1"/>
      <c r="BG468" s="1"/>
      <c r="CS468" s="1"/>
      <c r="CT468" s="1"/>
      <c r="CU468" s="1"/>
      <c r="CW468" s="1"/>
      <c r="CX468" s="1"/>
      <c r="CY468" s="1"/>
    </row>
    <row r="469" spans="17:103" x14ac:dyDescent="0.25">
      <c r="Q469" s="1"/>
      <c r="R469" s="1"/>
      <c r="S469" s="1"/>
      <c r="AC469" s="1"/>
      <c r="AD469" s="1"/>
      <c r="AE469" s="1"/>
      <c r="AS469" s="1"/>
      <c r="AT469" s="1"/>
      <c r="AU469" s="1"/>
      <c r="BE469" s="1"/>
      <c r="BF469" s="1"/>
      <c r="BG469" s="1"/>
      <c r="CS469" s="1"/>
      <c r="CT469" s="1"/>
      <c r="CU469" s="1"/>
      <c r="CW469" s="1"/>
      <c r="CX469" s="1"/>
      <c r="CY469" s="1"/>
    </row>
    <row r="470" spans="17:103" x14ac:dyDescent="0.25">
      <c r="Q470" s="1"/>
      <c r="R470" s="1"/>
      <c r="S470" s="1"/>
      <c r="AC470" s="1"/>
      <c r="AD470" s="1"/>
      <c r="AE470" s="1"/>
      <c r="AS470" s="1"/>
      <c r="AT470" s="1"/>
      <c r="AU470" s="1"/>
      <c r="BE470" s="1"/>
      <c r="BF470" s="1"/>
      <c r="BG470" s="1"/>
      <c r="CS470" s="1"/>
      <c r="CT470" s="1"/>
      <c r="CU470" s="1"/>
      <c r="CW470" s="1"/>
      <c r="CX470" s="1"/>
      <c r="CY470" s="1"/>
    </row>
    <row r="471" spans="17:103" x14ac:dyDescent="0.25">
      <c r="Q471" s="1"/>
      <c r="R471" s="1"/>
      <c r="S471" s="1"/>
      <c r="AC471" s="1"/>
      <c r="AD471" s="1"/>
      <c r="AE471" s="1"/>
      <c r="AS471" s="1"/>
      <c r="AT471" s="1"/>
      <c r="AU471" s="1"/>
      <c r="BE471" s="1"/>
      <c r="BF471" s="1"/>
      <c r="BG471" s="1"/>
      <c r="CS471" s="1"/>
      <c r="CT471" s="1"/>
      <c r="CU471" s="1"/>
      <c r="CW471" s="1"/>
      <c r="CX471" s="1"/>
      <c r="CY471" s="1"/>
    </row>
    <row r="472" spans="17:103" x14ac:dyDescent="0.25">
      <c r="Q472" s="1"/>
      <c r="R472" s="1"/>
      <c r="S472" s="1"/>
      <c r="AC472" s="1"/>
      <c r="AD472" s="1"/>
      <c r="AE472" s="1"/>
      <c r="AS472" s="1"/>
      <c r="AT472" s="1"/>
      <c r="AU472" s="1"/>
      <c r="BE472" s="1"/>
      <c r="BF472" s="1"/>
      <c r="BG472" s="1"/>
      <c r="CS472" s="1"/>
      <c r="CT472" s="1"/>
      <c r="CU472" s="1"/>
      <c r="CW472" s="1"/>
      <c r="CX472" s="1"/>
      <c r="CY472" s="1"/>
    </row>
    <row r="473" spans="17:103" x14ac:dyDescent="0.25">
      <c r="Q473" s="1"/>
      <c r="R473" s="1"/>
      <c r="S473" s="1"/>
      <c r="AC473" s="1"/>
      <c r="AD473" s="1"/>
      <c r="AE473" s="1"/>
      <c r="AS473" s="1"/>
      <c r="AT473" s="1"/>
      <c r="AU473" s="1"/>
      <c r="BE473" s="1"/>
      <c r="BF473" s="1"/>
      <c r="BG473" s="1"/>
      <c r="CS473" s="1"/>
      <c r="CT473" s="1"/>
      <c r="CU473" s="1"/>
      <c r="CW473" s="1"/>
      <c r="CX473" s="1"/>
      <c r="CY473" s="1"/>
    </row>
    <row r="474" spans="17:103" x14ac:dyDescent="0.25">
      <c r="Q474" s="1"/>
      <c r="R474" s="1"/>
      <c r="S474" s="1"/>
      <c r="AC474" s="1"/>
      <c r="AD474" s="1"/>
      <c r="AE474" s="1"/>
      <c r="AS474" s="1"/>
      <c r="AT474" s="1"/>
      <c r="AU474" s="1"/>
      <c r="BE474" s="1"/>
      <c r="BF474" s="1"/>
      <c r="BG474" s="1"/>
      <c r="CS474" s="1"/>
      <c r="CT474" s="1"/>
      <c r="CU474" s="1"/>
      <c r="CW474" s="1"/>
      <c r="CX474" s="1"/>
      <c r="CY474" s="1"/>
    </row>
    <row r="475" spans="17:103" x14ac:dyDescent="0.25">
      <c r="Q475" s="1"/>
      <c r="R475" s="1"/>
      <c r="S475" s="1"/>
      <c r="AC475" s="1"/>
      <c r="AD475" s="1"/>
      <c r="AE475" s="1"/>
      <c r="AS475" s="1"/>
      <c r="AT475" s="1"/>
      <c r="AU475" s="1"/>
      <c r="BE475" s="1"/>
      <c r="BF475" s="1"/>
      <c r="BG475" s="1"/>
      <c r="CS475" s="1"/>
      <c r="CT475" s="1"/>
      <c r="CU475" s="1"/>
      <c r="CW475" s="1"/>
      <c r="CX475" s="1"/>
      <c r="CY475" s="1"/>
    </row>
    <row r="476" spans="17:103" x14ac:dyDescent="0.25">
      <c r="Q476" s="1"/>
      <c r="R476" s="1"/>
      <c r="S476" s="1"/>
      <c r="AC476" s="1"/>
      <c r="AD476" s="1"/>
      <c r="AE476" s="1"/>
      <c r="AS476" s="1"/>
      <c r="AT476" s="1"/>
      <c r="AU476" s="1"/>
      <c r="BE476" s="1"/>
      <c r="BF476" s="1"/>
      <c r="BG476" s="1"/>
      <c r="CS476" s="1"/>
      <c r="CT476" s="1"/>
      <c r="CU476" s="1"/>
      <c r="CW476" s="1"/>
      <c r="CX476" s="1"/>
      <c r="CY476" s="1"/>
    </row>
    <row r="477" spans="17:103" x14ac:dyDescent="0.25">
      <c r="Q477" s="1"/>
      <c r="R477" s="1"/>
      <c r="S477" s="1"/>
      <c r="AC477" s="1"/>
      <c r="AD477" s="1"/>
      <c r="AE477" s="1"/>
      <c r="AS477" s="1"/>
      <c r="AT477" s="1"/>
      <c r="AU477" s="1"/>
      <c r="BE477" s="1"/>
      <c r="BF477" s="1"/>
      <c r="BG477" s="1"/>
      <c r="CS477" s="1"/>
      <c r="CT477" s="1"/>
      <c r="CU477" s="1"/>
      <c r="CW477" s="1"/>
      <c r="CX477" s="1"/>
      <c r="CY477" s="1"/>
    </row>
    <row r="478" spans="17:103" x14ac:dyDescent="0.25">
      <c r="Q478" s="1"/>
      <c r="R478" s="1"/>
      <c r="S478" s="1"/>
      <c r="AC478" s="1"/>
      <c r="AD478" s="1"/>
      <c r="AE478" s="1"/>
      <c r="AS478" s="1"/>
      <c r="AT478" s="1"/>
      <c r="AU478" s="1"/>
      <c r="BE478" s="1"/>
      <c r="BF478" s="1"/>
      <c r="BG478" s="1"/>
      <c r="CS478" s="1"/>
      <c r="CT478" s="1"/>
      <c r="CU478" s="1"/>
      <c r="CW478" s="1"/>
      <c r="CX478" s="1"/>
      <c r="CY478" s="1"/>
    </row>
    <row r="479" spans="17:103" x14ac:dyDescent="0.25">
      <c r="Q479" s="1"/>
      <c r="R479" s="1"/>
      <c r="S479" s="1"/>
      <c r="AC479" s="1"/>
      <c r="AD479" s="1"/>
      <c r="AE479" s="1"/>
      <c r="AS479" s="1"/>
      <c r="AT479" s="1"/>
      <c r="AU479" s="1"/>
      <c r="BE479" s="1"/>
      <c r="BF479" s="1"/>
      <c r="BG479" s="1"/>
      <c r="CS479" s="1"/>
      <c r="CT479" s="1"/>
      <c r="CU479" s="1"/>
      <c r="CW479" s="1"/>
      <c r="CX479" s="1"/>
      <c r="CY479" s="1"/>
    </row>
    <row r="480" spans="17:103" x14ac:dyDescent="0.25">
      <c r="Q480" s="1"/>
      <c r="R480" s="1"/>
      <c r="S480" s="1"/>
      <c r="AC480" s="1"/>
      <c r="AD480" s="1"/>
      <c r="AE480" s="1"/>
      <c r="AS480" s="1"/>
      <c r="AT480" s="1"/>
      <c r="AU480" s="1"/>
      <c r="BE480" s="1"/>
      <c r="BF480" s="1"/>
      <c r="BG480" s="1"/>
      <c r="CS480" s="1"/>
      <c r="CT480" s="1"/>
      <c r="CU480" s="1"/>
      <c r="CW480" s="1"/>
      <c r="CX480" s="1"/>
      <c r="CY480" s="1"/>
    </row>
    <row r="481" spans="17:103" x14ac:dyDescent="0.25">
      <c r="Q481" s="1"/>
      <c r="R481" s="1"/>
      <c r="S481" s="1"/>
      <c r="AC481" s="1"/>
      <c r="AD481" s="1"/>
      <c r="AE481" s="1"/>
      <c r="AS481" s="1"/>
      <c r="AT481" s="1"/>
      <c r="AU481" s="1"/>
      <c r="BE481" s="1"/>
      <c r="BF481" s="1"/>
      <c r="BG481" s="1"/>
      <c r="CS481" s="1"/>
      <c r="CT481" s="1"/>
      <c r="CU481" s="1"/>
      <c r="CW481" s="1"/>
      <c r="CX481" s="1"/>
      <c r="CY481" s="1"/>
    </row>
    <row r="482" spans="17:103" x14ac:dyDescent="0.25">
      <c r="Q482" s="1"/>
      <c r="R482" s="1"/>
      <c r="S482" s="1"/>
      <c r="AC482" s="1"/>
      <c r="AD482" s="1"/>
      <c r="AE482" s="1"/>
      <c r="AS482" s="1"/>
      <c r="AT482" s="1"/>
      <c r="AU482" s="1"/>
      <c r="BE482" s="1"/>
      <c r="BF482" s="1"/>
      <c r="BG482" s="1"/>
      <c r="CS482" s="1"/>
      <c r="CT482" s="1"/>
      <c r="CU482" s="1"/>
      <c r="CW482" s="1"/>
      <c r="CX482" s="1"/>
      <c r="CY482" s="1"/>
    </row>
    <row r="483" spans="17:103" x14ac:dyDescent="0.25">
      <c r="Q483" s="1"/>
      <c r="R483" s="1"/>
      <c r="S483" s="1"/>
      <c r="AC483" s="1"/>
      <c r="AD483" s="1"/>
      <c r="AE483" s="1"/>
      <c r="AS483" s="1"/>
      <c r="AT483" s="1"/>
      <c r="AU483" s="1"/>
      <c r="BE483" s="1"/>
      <c r="BF483" s="1"/>
      <c r="BG483" s="1"/>
      <c r="CS483" s="1"/>
      <c r="CT483" s="1"/>
      <c r="CU483" s="1"/>
      <c r="CW483" s="1"/>
      <c r="CX483" s="1"/>
      <c r="CY483" s="1"/>
    </row>
    <row r="484" spans="17:103" x14ac:dyDescent="0.25">
      <c r="Q484" s="1"/>
      <c r="R484" s="1"/>
      <c r="S484" s="1"/>
      <c r="AC484" s="1"/>
      <c r="AD484" s="1"/>
      <c r="AE484" s="1"/>
      <c r="AS484" s="1"/>
      <c r="AT484" s="1"/>
      <c r="AU484" s="1"/>
      <c r="BE484" s="1"/>
      <c r="BF484" s="1"/>
      <c r="BG484" s="1"/>
      <c r="CS484" s="1"/>
      <c r="CT484" s="1"/>
      <c r="CU484" s="1"/>
      <c r="CW484" s="1"/>
      <c r="CX484" s="1"/>
      <c r="CY484" s="1"/>
    </row>
    <row r="485" spans="17:103" x14ac:dyDescent="0.25">
      <c r="Q485" s="1"/>
      <c r="R485" s="1"/>
      <c r="S485" s="1"/>
      <c r="AC485" s="1"/>
      <c r="AD485" s="1"/>
      <c r="AE485" s="1"/>
      <c r="AS485" s="1"/>
      <c r="AT485" s="1"/>
      <c r="AU485" s="1"/>
      <c r="BE485" s="1"/>
      <c r="BF485" s="1"/>
      <c r="BG485" s="1"/>
      <c r="CS485" s="1"/>
      <c r="CT485" s="1"/>
      <c r="CU485" s="1"/>
      <c r="CW485" s="1"/>
      <c r="CX485" s="1"/>
      <c r="CY485" s="1"/>
    </row>
    <row r="486" spans="17:103" x14ac:dyDescent="0.25">
      <c r="Q486" s="1"/>
      <c r="R486" s="1"/>
      <c r="S486" s="1"/>
      <c r="AC486" s="1"/>
      <c r="AD486" s="1"/>
      <c r="AE486" s="1"/>
      <c r="AS486" s="1"/>
      <c r="AT486" s="1"/>
      <c r="AU486" s="1"/>
      <c r="BE486" s="1"/>
      <c r="BF486" s="1"/>
      <c r="BG486" s="1"/>
      <c r="CS486" s="1"/>
      <c r="CT486" s="1"/>
      <c r="CU486" s="1"/>
      <c r="CW486" s="1"/>
      <c r="CX486" s="1"/>
      <c r="CY486" s="1"/>
    </row>
    <row r="487" spans="17:103" x14ac:dyDescent="0.25">
      <c r="Q487" s="1"/>
      <c r="R487" s="1"/>
      <c r="S487" s="1"/>
      <c r="AC487" s="1"/>
      <c r="AD487" s="1"/>
      <c r="AE487" s="1"/>
      <c r="AS487" s="1"/>
      <c r="AT487" s="1"/>
      <c r="AU487" s="1"/>
      <c r="BE487" s="1"/>
      <c r="BF487" s="1"/>
      <c r="BG487" s="1"/>
      <c r="CS487" s="1"/>
      <c r="CT487" s="1"/>
      <c r="CU487" s="1"/>
      <c r="CW487" s="1"/>
      <c r="CX487" s="1"/>
      <c r="CY487" s="1"/>
    </row>
    <row r="488" spans="17:103" x14ac:dyDescent="0.25">
      <c r="Q488" s="1"/>
      <c r="R488" s="1"/>
      <c r="S488" s="1"/>
      <c r="AC488" s="1"/>
      <c r="AD488" s="1"/>
      <c r="AE488" s="1"/>
      <c r="AS488" s="1"/>
      <c r="AT488" s="1"/>
      <c r="AU488" s="1"/>
      <c r="BE488" s="1"/>
      <c r="BF488" s="1"/>
      <c r="BG488" s="1"/>
      <c r="CS488" s="1"/>
      <c r="CT488" s="1"/>
      <c r="CU488" s="1"/>
      <c r="CW488" s="1"/>
      <c r="CX488" s="1"/>
      <c r="CY488" s="1"/>
    </row>
    <row r="489" spans="17:103" x14ac:dyDescent="0.25">
      <c r="Q489" s="1"/>
      <c r="R489" s="1"/>
      <c r="S489" s="1"/>
      <c r="AC489" s="1"/>
      <c r="AD489" s="1"/>
      <c r="AE489" s="1"/>
      <c r="AS489" s="1"/>
      <c r="AT489" s="1"/>
      <c r="AU489" s="1"/>
      <c r="BE489" s="1"/>
      <c r="BF489" s="1"/>
      <c r="BG489" s="1"/>
      <c r="CS489" s="1"/>
      <c r="CT489" s="1"/>
      <c r="CU489" s="1"/>
      <c r="CW489" s="1"/>
      <c r="CX489" s="1"/>
      <c r="CY489" s="1"/>
    </row>
    <row r="490" spans="17:103" x14ac:dyDescent="0.25">
      <c r="Q490" s="1"/>
      <c r="R490" s="1"/>
      <c r="S490" s="1"/>
      <c r="AC490" s="1"/>
      <c r="AD490" s="1"/>
      <c r="AE490" s="1"/>
      <c r="AS490" s="1"/>
      <c r="AT490" s="1"/>
      <c r="AU490" s="1"/>
      <c r="BE490" s="1"/>
      <c r="BF490" s="1"/>
      <c r="BG490" s="1"/>
      <c r="CS490" s="1"/>
      <c r="CT490" s="1"/>
      <c r="CU490" s="1"/>
      <c r="CW490" s="1"/>
      <c r="CX490" s="1"/>
      <c r="CY490" s="1"/>
    </row>
    <row r="491" spans="17:103" x14ac:dyDescent="0.25">
      <c r="Q491" s="1"/>
      <c r="R491" s="1"/>
      <c r="S491" s="1"/>
      <c r="AC491" s="1"/>
      <c r="AD491" s="1"/>
      <c r="AE491" s="1"/>
      <c r="AS491" s="1"/>
      <c r="AT491" s="1"/>
      <c r="AU491" s="1"/>
      <c r="BE491" s="1"/>
      <c r="BF491" s="1"/>
      <c r="BG491" s="1"/>
      <c r="CS491" s="1"/>
      <c r="CT491" s="1"/>
      <c r="CU491" s="1"/>
      <c r="CW491" s="1"/>
      <c r="CX491" s="1"/>
      <c r="CY491" s="1"/>
    </row>
    <row r="492" spans="17:103" x14ac:dyDescent="0.25">
      <c r="Q492" s="1"/>
      <c r="R492" s="1"/>
      <c r="S492" s="1"/>
      <c r="AC492" s="1"/>
      <c r="AD492" s="1"/>
      <c r="AE492" s="1"/>
      <c r="AS492" s="1"/>
      <c r="AT492" s="1"/>
      <c r="AU492" s="1"/>
      <c r="BE492" s="1"/>
      <c r="BF492" s="1"/>
      <c r="BG492" s="1"/>
      <c r="CS492" s="1"/>
      <c r="CT492" s="1"/>
      <c r="CU492" s="1"/>
      <c r="CW492" s="1"/>
      <c r="CX492" s="1"/>
      <c r="CY492" s="1"/>
    </row>
    <row r="493" spans="17:103" x14ac:dyDescent="0.25">
      <c r="Q493" s="1"/>
      <c r="R493" s="1"/>
      <c r="S493" s="1"/>
      <c r="AC493" s="1"/>
      <c r="AD493" s="1"/>
      <c r="AE493" s="1"/>
      <c r="AS493" s="1"/>
      <c r="AT493" s="1"/>
      <c r="AU493" s="1"/>
      <c r="BE493" s="1"/>
      <c r="BF493" s="1"/>
      <c r="BG493" s="1"/>
      <c r="CS493" s="1"/>
      <c r="CT493" s="1"/>
      <c r="CU493" s="1"/>
      <c r="CW493" s="1"/>
      <c r="CX493" s="1"/>
      <c r="CY493" s="1"/>
    </row>
    <row r="494" spans="17:103" x14ac:dyDescent="0.25">
      <c r="Q494" s="1"/>
      <c r="R494" s="1"/>
      <c r="S494" s="1"/>
      <c r="AC494" s="1"/>
      <c r="AD494" s="1"/>
      <c r="AE494" s="1"/>
      <c r="AS494" s="1"/>
      <c r="AT494" s="1"/>
      <c r="AU494" s="1"/>
      <c r="BE494" s="1"/>
      <c r="BF494" s="1"/>
      <c r="BG494" s="1"/>
      <c r="CS494" s="1"/>
      <c r="CT494" s="1"/>
      <c r="CU494" s="1"/>
      <c r="CW494" s="1"/>
      <c r="CX494" s="1"/>
      <c r="CY494" s="1"/>
    </row>
    <row r="495" spans="17:103" x14ac:dyDescent="0.25">
      <c r="Q495" s="1"/>
      <c r="R495" s="1"/>
      <c r="S495" s="1"/>
      <c r="AC495" s="1"/>
      <c r="AD495" s="1"/>
      <c r="AE495" s="1"/>
      <c r="AS495" s="1"/>
      <c r="AT495" s="1"/>
      <c r="AU495" s="1"/>
      <c r="BE495" s="1"/>
      <c r="BF495" s="1"/>
      <c r="BG495" s="1"/>
      <c r="CS495" s="1"/>
      <c r="CT495" s="1"/>
      <c r="CU495" s="1"/>
      <c r="CW495" s="1"/>
      <c r="CX495" s="1"/>
      <c r="CY495" s="1"/>
    </row>
    <row r="496" spans="17:103" x14ac:dyDescent="0.25">
      <c r="Q496" s="1"/>
      <c r="R496" s="1"/>
      <c r="S496" s="1"/>
      <c r="AC496" s="1"/>
      <c r="AD496" s="1"/>
      <c r="AE496" s="1"/>
      <c r="AS496" s="1"/>
      <c r="AT496" s="1"/>
      <c r="AU496" s="1"/>
      <c r="BE496" s="1"/>
      <c r="BF496" s="1"/>
      <c r="BG496" s="1"/>
      <c r="CS496" s="1"/>
      <c r="CT496" s="1"/>
      <c r="CU496" s="1"/>
      <c r="CW496" s="1"/>
      <c r="CX496" s="1"/>
      <c r="CY496" s="1"/>
    </row>
    <row r="497" spans="17:103" x14ac:dyDescent="0.25">
      <c r="Q497" s="1"/>
      <c r="R497" s="1"/>
      <c r="S497" s="1"/>
      <c r="AC497" s="1"/>
      <c r="AD497" s="1"/>
      <c r="AE497" s="1"/>
      <c r="AS497" s="1"/>
      <c r="AT497" s="1"/>
      <c r="AU497" s="1"/>
      <c r="BE497" s="1"/>
      <c r="BF497" s="1"/>
      <c r="BG497" s="1"/>
      <c r="CS497" s="1"/>
      <c r="CT497" s="1"/>
      <c r="CU497" s="1"/>
      <c r="CW497" s="1"/>
      <c r="CX497" s="1"/>
      <c r="CY497" s="1"/>
    </row>
    <row r="498" spans="17:103" x14ac:dyDescent="0.25">
      <c r="Q498" s="1"/>
      <c r="R498" s="1"/>
      <c r="S498" s="1"/>
      <c r="AC498" s="1"/>
      <c r="AD498" s="1"/>
      <c r="AE498" s="1"/>
      <c r="AS498" s="1"/>
      <c r="AT498" s="1"/>
      <c r="AU498" s="1"/>
      <c r="BE498" s="1"/>
      <c r="BF498" s="1"/>
      <c r="BG498" s="1"/>
      <c r="CS498" s="1"/>
      <c r="CT498" s="1"/>
      <c r="CU498" s="1"/>
      <c r="CW498" s="1"/>
      <c r="CX498" s="1"/>
      <c r="CY498" s="1"/>
    </row>
    <row r="499" spans="17:103" x14ac:dyDescent="0.25">
      <c r="Q499" s="1"/>
      <c r="R499" s="1"/>
      <c r="S499" s="1"/>
      <c r="AC499" s="1"/>
      <c r="AD499" s="1"/>
      <c r="AE499" s="1"/>
      <c r="AS499" s="1"/>
      <c r="AT499" s="1"/>
      <c r="AU499" s="1"/>
      <c r="BE499" s="1"/>
      <c r="BF499" s="1"/>
      <c r="BG499" s="1"/>
      <c r="CS499" s="1"/>
      <c r="CT499" s="1"/>
      <c r="CU499" s="1"/>
      <c r="CW499" s="1"/>
      <c r="CX499" s="1"/>
      <c r="CY499" s="1"/>
    </row>
    <row r="500" spans="17:103" x14ac:dyDescent="0.25">
      <c r="Q500" s="1"/>
      <c r="R500" s="1"/>
      <c r="S500" s="1"/>
      <c r="AC500" s="1"/>
      <c r="AD500" s="1"/>
      <c r="AE500" s="1"/>
      <c r="AS500" s="1"/>
      <c r="AT500" s="1"/>
      <c r="AU500" s="1"/>
      <c r="BE500" s="1"/>
      <c r="BF500" s="1"/>
      <c r="BG500" s="1"/>
      <c r="CS500" s="1"/>
      <c r="CT500" s="1"/>
      <c r="CU500" s="1"/>
      <c r="CW500" s="1"/>
      <c r="CX500" s="1"/>
      <c r="CY500" s="1"/>
    </row>
    <row r="501" spans="17:103" x14ac:dyDescent="0.25">
      <c r="Q501" s="1"/>
      <c r="R501" s="1"/>
      <c r="S501" s="1"/>
      <c r="AC501" s="1"/>
      <c r="AD501" s="1"/>
      <c r="AE501" s="1"/>
      <c r="AS501" s="1"/>
      <c r="AT501" s="1"/>
      <c r="AU501" s="1"/>
      <c r="BE501" s="1"/>
      <c r="BF501" s="1"/>
      <c r="BG501" s="1"/>
      <c r="CS501" s="1"/>
      <c r="CT501" s="1"/>
      <c r="CU501" s="1"/>
      <c r="CW501" s="1"/>
      <c r="CX501" s="1"/>
      <c r="CY501" s="1"/>
    </row>
    <row r="502" spans="17:103" x14ac:dyDescent="0.25">
      <c r="Q502" s="1"/>
      <c r="R502" s="1"/>
      <c r="S502" s="1"/>
      <c r="AC502" s="1"/>
      <c r="AD502" s="1"/>
      <c r="AE502" s="1"/>
      <c r="AS502" s="1"/>
      <c r="AT502" s="1"/>
      <c r="AU502" s="1"/>
      <c r="BE502" s="1"/>
      <c r="BF502" s="1"/>
      <c r="BG502" s="1"/>
      <c r="CS502" s="1"/>
      <c r="CT502" s="1"/>
      <c r="CU502" s="1"/>
      <c r="CW502" s="1"/>
      <c r="CX502" s="1"/>
      <c r="CY502" s="1"/>
    </row>
    <row r="503" spans="17:103" x14ac:dyDescent="0.25">
      <c r="Q503" s="1"/>
      <c r="R503" s="1"/>
      <c r="S503" s="1"/>
      <c r="AC503" s="1"/>
      <c r="AD503" s="1"/>
      <c r="AE503" s="1"/>
      <c r="AS503" s="1"/>
      <c r="AT503" s="1"/>
      <c r="AU503" s="1"/>
      <c r="BE503" s="1"/>
      <c r="BF503" s="1"/>
      <c r="BG503" s="1"/>
      <c r="CS503" s="1"/>
      <c r="CT503" s="1"/>
      <c r="CU503" s="1"/>
      <c r="CW503" s="1"/>
      <c r="CX503" s="1"/>
      <c r="CY503" s="1"/>
    </row>
    <row r="504" spans="17:103" x14ac:dyDescent="0.25">
      <c r="Q504" s="1"/>
      <c r="R504" s="1"/>
      <c r="S504" s="1"/>
      <c r="AC504" s="1"/>
      <c r="AD504" s="1"/>
      <c r="AE504" s="1"/>
      <c r="AS504" s="1"/>
      <c r="AT504" s="1"/>
      <c r="AU504" s="1"/>
      <c r="BE504" s="1"/>
      <c r="BF504" s="1"/>
      <c r="BG504" s="1"/>
      <c r="CS504" s="1"/>
      <c r="CT504" s="1"/>
      <c r="CU504" s="1"/>
      <c r="CW504" s="1"/>
      <c r="CX504" s="1"/>
      <c r="CY504" s="1"/>
    </row>
    <row r="505" spans="17:103" x14ac:dyDescent="0.25">
      <c r="Q505" s="1"/>
      <c r="R505" s="1"/>
      <c r="S505" s="1"/>
      <c r="AC505" s="1"/>
      <c r="AD505" s="1"/>
      <c r="AE505" s="1"/>
      <c r="AS505" s="1"/>
      <c r="AT505" s="1"/>
      <c r="AU505" s="1"/>
      <c r="BE505" s="1"/>
      <c r="BF505" s="1"/>
      <c r="BG505" s="1"/>
      <c r="CS505" s="1"/>
      <c r="CT505" s="1"/>
      <c r="CU505" s="1"/>
      <c r="CW505" s="1"/>
      <c r="CX505" s="1"/>
      <c r="CY505" s="1"/>
    </row>
    <row r="506" spans="17:103" x14ac:dyDescent="0.25">
      <c r="Q506" s="1"/>
      <c r="R506" s="1"/>
      <c r="S506" s="1"/>
      <c r="AC506" s="1"/>
      <c r="AD506" s="1"/>
      <c r="AE506" s="1"/>
      <c r="AS506" s="1"/>
      <c r="AT506" s="1"/>
      <c r="AU506" s="1"/>
      <c r="BE506" s="1"/>
      <c r="BF506" s="1"/>
      <c r="BG506" s="1"/>
      <c r="CS506" s="1"/>
      <c r="CT506" s="1"/>
      <c r="CU506" s="1"/>
      <c r="CW506" s="1"/>
      <c r="CX506" s="1"/>
      <c r="CY506" s="1"/>
    </row>
    <row r="507" spans="17:103" x14ac:dyDescent="0.25">
      <c r="Q507" s="1"/>
      <c r="R507" s="1"/>
      <c r="S507" s="1"/>
      <c r="AC507" s="1"/>
      <c r="AD507" s="1"/>
      <c r="AE507" s="1"/>
      <c r="AS507" s="1"/>
      <c r="AT507" s="1"/>
      <c r="AU507" s="1"/>
      <c r="BE507" s="1"/>
      <c r="BF507" s="1"/>
      <c r="BG507" s="1"/>
      <c r="CS507" s="1"/>
      <c r="CT507" s="1"/>
      <c r="CU507" s="1"/>
      <c r="CW507" s="1"/>
      <c r="CX507" s="1"/>
      <c r="CY507" s="1"/>
    </row>
    <row r="508" spans="17:103" x14ac:dyDescent="0.25">
      <c r="Q508" s="1"/>
      <c r="R508" s="1"/>
      <c r="S508" s="1"/>
      <c r="AC508" s="1"/>
      <c r="AD508" s="1"/>
      <c r="AE508" s="1"/>
      <c r="AS508" s="1"/>
      <c r="AT508" s="1"/>
      <c r="AU508" s="1"/>
      <c r="BE508" s="1"/>
      <c r="BF508" s="1"/>
      <c r="BG508" s="1"/>
      <c r="CS508" s="1"/>
      <c r="CT508" s="1"/>
      <c r="CU508" s="1"/>
      <c r="CW508" s="1"/>
      <c r="CX508" s="1"/>
      <c r="CY508" s="1"/>
    </row>
    <row r="509" spans="17:103" x14ac:dyDescent="0.25">
      <c r="Q509" s="1"/>
      <c r="R509" s="1"/>
      <c r="S509" s="1"/>
      <c r="AC509" s="1"/>
      <c r="AD509" s="1"/>
      <c r="AE509" s="1"/>
      <c r="AS509" s="1"/>
      <c r="AT509" s="1"/>
      <c r="AU509" s="1"/>
      <c r="BE509" s="1"/>
      <c r="BF509" s="1"/>
      <c r="BG509" s="1"/>
      <c r="CS509" s="1"/>
      <c r="CT509" s="1"/>
      <c r="CU509" s="1"/>
      <c r="CW509" s="1"/>
      <c r="CX509" s="1"/>
      <c r="CY509" s="1"/>
    </row>
    <row r="510" spans="17:103" x14ac:dyDescent="0.25">
      <c r="Q510" s="1"/>
      <c r="R510" s="1"/>
      <c r="S510" s="1"/>
      <c r="AC510" s="1"/>
      <c r="AD510" s="1"/>
      <c r="AE510" s="1"/>
      <c r="AS510" s="1"/>
      <c r="AT510" s="1"/>
      <c r="AU510" s="1"/>
      <c r="BE510" s="1"/>
      <c r="BF510" s="1"/>
      <c r="BG510" s="1"/>
      <c r="CS510" s="1"/>
      <c r="CT510" s="1"/>
      <c r="CU510" s="1"/>
      <c r="CW510" s="1"/>
      <c r="CX510" s="1"/>
      <c r="CY510" s="1"/>
    </row>
    <row r="511" spans="17:103" x14ac:dyDescent="0.25">
      <c r="Q511" s="1"/>
      <c r="R511" s="1"/>
      <c r="S511" s="1"/>
      <c r="AC511" s="1"/>
      <c r="AD511" s="1"/>
      <c r="AE511" s="1"/>
      <c r="AS511" s="1"/>
      <c r="AT511" s="1"/>
      <c r="AU511" s="1"/>
      <c r="BE511" s="1"/>
      <c r="BF511" s="1"/>
      <c r="BG511" s="1"/>
      <c r="CS511" s="1"/>
      <c r="CT511" s="1"/>
      <c r="CU511" s="1"/>
      <c r="CW511" s="1"/>
      <c r="CX511" s="1"/>
      <c r="CY511" s="1"/>
    </row>
    <row r="512" spans="17:103" x14ac:dyDescent="0.25">
      <c r="Q512" s="1"/>
      <c r="R512" s="1"/>
      <c r="S512" s="1"/>
      <c r="AC512" s="1"/>
      <c r="AD512" s="1"/>
      <c r="AE512" s="1"/>
      <c r="AS512" s="1"/>
      <c r="AT512" s="1"/>
      <c r="AU512" s="1"/>
      <c r="BE512" s="1"/>
      <c r="BF512" s="1"/>
      <c r="BG512" s="1"/>
      <c r="CS512" s="1"/>
      <c r="CT512" s="1"/>
      <c r="CU512" s="1"/>
      <c r="CW512" s="1"/>
      <c r="CX512" s="1"/>
      <c r="CY512" s="1"/>
    </row>
    <row r="513" spans="17:103" x14ac:dyDescent="0.25">
      <c r="Q513" s="1"/>
      <c r="R513" s="1"/>
      <c r="S513" s="1"/>
      <c r="AC513" s="1"/>
      <c r="AD513" s="1"/>
      <c r="AE513" s="1"/>
      <c r="AS513" s="1"/>
      <c r="AT513" s="1"/>
      <c r="AU513" s="1"/>
      <c r="BE513" s="1"/>
      <c r="BF513" s="1"/>
      <c r="BG513" s="1"/>
      <c r="CS513" s="1"/>
      <c r="CT513" s="1"/>
      <c r="CU513" s="1"/>
      <c r="CW513" s="1"/>
      <c r="CX513" s="1"/>
      <c r="CY513" s="1"/>
    </row>
    <row r="514" spans="17:103" x14ac:dyDescent="0.25">
      <c r="Q514" s="1"/>
      <c r="R514" s="1"/>
      <c r="S514" s="1"/>
      <c r="AC514" s="1"/>
      <c r="AD514" s="1"/>
      <c r="AE514" s="1"/>
      <c r="AS514" s="1"/>
      <c r="AT514" s="1"/>
      <c r="AU514" s="1"/>
      <c r="BE514" s="1"/>
      <c r="BF514" s="1"/>
      <c r="BG514" s="1"/>
      <c r="CS514" s="1"/>
      <c r="CT514" s="1"/>
      <c r="CU514" s="1"/>
      <c r="CW514" s="1"/>
      <c r="CX514" s="1"/>
      <c r="CY514" s="1"/>
    </row>
    <row r="515" spans="17:103" x14ac:dyDescent="0.25">
      <c r="Q515" s="1"/>
      <c r="R515" s="1"/>
      <c r="S515" s="1"/>
      <c r="AC515" s="1"/>
      <c r="AD515" s="1"/>
      <c r="AE515" s="1"/>
      <c r="AS515" s="1"/>
      <c r="AT515" s="1"/>
      <c r="AU515" s="1"/>
      <c r="BE515" s="1"/>
      <c r="BF515" s="1"/>
      <c r="BG515" s="1"/>
      <c r="CS515" s="1"/>
      <c r="CT515" s="1"/>
      <c r="CU515" s="1"/>
      <c r="CW515" s="1"/>
      <c r="CX515" s="1"/>
      <c r="CY515" s="1"/>
    </row>
    <row r="516" spans="17:103" x14ac:dyDescent="0.25">
      <c r="Q516" s="1"/>
      <c r="R516" s="1"/>
      <c r="S516" s="1"/>
      <c r="AC516" s="1"/>
      <c r="AD516" s="1"/>
      <c r="AE516" s="1"/>
      <c r="AS516" s="1"/>
      <c r="AT516" s="1"/>
      <c r="AU516" s="1"/>
      <c r="BE516" s="1"/>
      <c r="BF516" s="1"/>
      <c r="BG516" s="1"/>
      <c r="CS516" s="1"/>
      <c r="CT516" s="1"/>
      <c r="CU516" s="1"/>
      <c r="CW516" s="1"/>
      <c r="CX516" s="1"/>
      <c r="CY516" s="1"/>
    </row>
    <row r="517" spans="17:103" x14ac:dyDescent="0.25">
      <c r="Q517" s="1"/>
      <c r="R517" s="1"/>
      <c r="S517" s="1"/>
      <c r="AC517" s="1"/>
      <c r="AD517" s="1"/>
      <c r="AE517" s="1"/>
      <c r="AS517" s="1"/>
      <c r="AT517" s="1"/>
      <c r="AU517" s="1"/>
      <c r="BE517" s="1"/>
      <c r="BF517" s="1"/>
      <c r="BG517" s="1"/>
      <c r="CS517" s="1"/>
      <c r="CT517" s="1"/>
      <c r="CU517" s="1"/>
      <c r="CW517" s="1"/>
      <c r="CX517" s="1"/>
      <c r="CY517" s="1"/>
    </row>
    <row r="518" spans="17:103" x14ac:dyDescent="0.25">
      <c r="Q518" s="1"/>
      <c r="R518" s="1"/>
      <c r="S518" s="1"/>
      <c r="AC518" s="1"/>
      <c r="AD518" s="1"/>
      <c r="AE518" s="1"/>
      <c r="AS518" s="1"/>
      <c r="AT518" s="1"/>
      <c r="AU518" s="1"/>
      <c r="BE518" s="1"/>
      <c r="BF518" s="1"/>
      <c r="BG518" s="1"/>
      <c r="CS518" s="1"/>
      <c r="CT518" s="1"/>
      <c r="CU518" s="1"/>
      <c r="CW518" s="1"/>
      <c r="CX518" s="1"/>
      <c r="CY518" s="1"/>
    </row>
    <row r="519" spans="17:103" x14ac:dyDescent="0.25">
      <c r="Q519" s="1"/>
      <c r="R519" s="1"/>
      <c r="S519" s="1"/>
      <c r="AC519" s="1"/>
      <c r="AD519" s="1"/>
      <c r="AE519" s="1"/>
      <c r="AS519" s="1"/>
      <c r="AT519" s="1"/>
      <c r="AU519" s="1"/>
      <c r="BE519" s="1"/>
      <c r="BF519" s="1"/>
      <c r="BG519" s="1"/>
      <c r="CS519" s="1"/>
      <c r="CT519" s="1"/>
      <c r="CU519" s="1"/>
      <c r="CW519" s="1"/>
      <c r="CX519" s="1"/>
      <c r="CY519" s="1"/>
    </row>
    <row r="520" spans="17:103" x14ac:dyDescent="0.25">
      <c r="Q520" s="1"/>
      <c r="R520" s="1"/>
      <c r="S520" s="1"/>
      <c r="AC520" s="1"/>
      <c r="AD520" s="1"/>
      <c r="AE520" s="1"/>
      <c r="AS520" s="1"/>
      <c r="AT520" s="1"/>
      <c r="AU520" s="1"/>
      <c r="BE520" s="1"/>
      <c r="BF520" s="1"/>
      <c r="BG520" s="1"/>
      <c r="CS520" s="1"/>
      <c r="CT520" s="1"/>
      <c r="CU520" s="1"/>
      <c r="CW520" s="1"/>
      <c r="CX520" s="1"/>
      <c r="CY520" s="1"/>
    </row>
    <row r="521" spans="17:103" x14ac:dyDescent="0.25">
      <c r="Q521" s="1"/>
      <c r="R521" s="1"/>
      <c r="S521" s="1"/>
      <c r="AC521" s="1"/>
      <c r="AD521" s="1"/>
      <c r="AE521" s="1"/>
      <c r="AS521" s="1"/>
      <c r="AT521" s="1"/>
      <c r="AU521" s="1"/>
      <c r="BE521" s="1"/>
      <c r="BF521" s="1"/>
      <c r="BG521" s="1"/>
      <c r="CS521" s="1"/>
      <c r="CT521" s="1"/>
      <c r="CU521" s="1"/>
      <c r="CW521" s="1"/>
      <c r="CX521" s="1"/>
      <c r="CY521" s="1"/>
    </row>
    <row r="522" spans="17:103" x14ac:dyDescent="0.25">
      <c r="Q522" s="1"/>
      <c r="R522" s="1"/>
      <c r="S522" s="1"/>
      <c r="AC522" s="1"/>
      <c r="AD522" s="1"/>
      <c r="AE522" s="1"/>
      <c r="AS522" s="1"/>
      <c r="AT522" s="1"/>
      <c r="AU522" s="1"/>
      <c r="BE522" s="1"/>
      <c r="BF522" s="1"/>
      <c r="BG522" s="1"/>
      <c r="CS522" s="1"/>
      <c r="CT522" s="1"/>
      <c r="CU522" s="1"/>
      <c r="CW522" s="1"/>
      <c r="CX522" s="1"/>
      <c r="CY522" s="1"/>
    </row>
    <row r="523" spans="17:103" x14ac:dyDescent="0.25">
      <c r="Q523" s="1"/>
      <c r="R523" s="1"/>
      <c r="S523" s="1"/>
      <c r="AC523" s="1"/>
      <c r="AD523" s="1"/>
      <c r="AE523" s="1"/>
      <c r="AS523" s="1"/>
      <c r="AT523" s="1"/>
      <c r="AU523" s="1"/>
      <c r="BE523" s="1"/>
      <c r="BF523" s="1"/>
      <c r="BG523" s="1"/>
      <c r="CS523" s="1"/>
      <c r="CT523" s="1"/>
      <c r="CU523" s="1"/>
      <c r="CW523" s="1"/>
      <c r="CX523" s="1"/>
      <c r="CY523" s="1"/>
    </row>
    <row r="524" spans="17:103" x14ac:dyDescent="0.25">
      <c r="Q524" s="1"/>
      <c r="R524" s="1"/>
      <c r="S524" s="1"/>
      <c r="AC524" s="1"/>
      <c r="AD524" s="1"/>
      <c r="AE524" s="1"/>
      <c r="AS524" s="1"/>
      <c r="AT524" s="1"/>
      <c r="AU524" s="1"/>
      <c r="BE524" s="1"/>
      <c r="BF524" s="1"/>
      <c r="BG524" s="1"/>
      <c r="CS524" s="1"/>
      <c r="CT524" s="1"/>
      <c r="CU524" s="1"/>
      <c r="CW524" s="1"/>
      <c r="CX524" s="1"/>
      <c r="CY524" s="1"/>
    </row>
    <row r="525" spans="17:103" x14ac:dyDescent="0.25">
      <c r="Q525" s="1"/>
      <c r="R525" s="1"/>
      <c r="S525" s="1"/>
      <c r="AC525" s="1"/>
      <c r="AD525" s="1"/>
      <c r="AE525" s="1"/>
      <c r="AS525" s="1"/>
      <c r="AT525" s="1"/>
      <c r="AU525" s="1"/>
      <c r="BE525" s="1"/>
      <c r="BF525" s="1"/>
      <c r="BG525" s="1"/>
      <c r="CS525" s="1"/>
      <c r="CT525" s="1"/>
      <c r="CU525" s="1"/>
      <c r="CW525" s="1"/>
      <c r="CX525" s="1"/>
      <c r="CY525" s="1"/>
    </row>
    <row r="526" spans="17:103" x14ac:dyDescent="0.25">
      <c r="Q526" s="1"/>
      <c r="R526" s="1"/>
      <c r="S526" s="1"/>
      <c r="AC526" s="1"/>
      <c r="AD526" s="1"/>
      <c r="AE526" s="1"/>
      <c r="AS526" s="1"/>
      <c r="AT526" s="1"/>
      <c r="AU526" s="1"/>
      <c r="BE526" s="1"/>
      <c r="BF526" s="1"/>
      <c r="BG526" s="1"/>
      <c r="CS526" s="1"/>
      <c r="CT526" s="1"/>
      <c r="CU526" s="1"/>
      <c r="CW526" s="1"/>
      <c r="CX526" s="1"/>
      <c r="CY526" s="1"/>
    </row>
    <row r="527" spans="17:103" x14ac:dyDescent="0.25">
      <c r="Q527" s="1"/>
      <c r="R527" s="1"/>
      <c r="S527" s="1"/>
      <c r="AC527" s="1"/>
      <c r="AD527" s="1"/>
      <c r="AE527" s="1"/>
      <c r="AS527" s="1"/>
      <c r="AT527" s="1"/>
      <c r="AU527" s="1"/>
      <c r="BE527" s="1"/>
      <c r="BF527" s="1"/>
      <c r="BG527" s="1"/>
      <c r="CS527" s="1"/>
      <c r="CT527" s="1"/>
      <c r="CU527" s="1"/>
      <c r="CW527" s="1"/>
      <c r="CX527" s="1"/>
      <c r="CY527" s="1"/>
    </row>
    <row r="528" spans="17:103" x14ac:dyDescent="0.25">
      <c r="Q528" s="1"/>
      <c r="R528" s="1"/>
      <c r="S528" s="1"/>
      <c r="AC528" s="1"/>
      <c r="AD528" s="1"/>
      <c r="AE528" s="1"/>
      <c r="AS528" s="1"/>
      <c r="AT528" s="1"/>
      <c r="AU528" s="1"/>
      <c r="BE528" s="1"/>
      <c r="BF528" s="1"/>
      <c r="BG528" s="1"/>
      <c r="CS528" s="1"/>
      <c r="CT528" s="1"/>
      <c r="CU528" s="1"/>
      <c r="CW528" s="1"/>
      <c r="CX528" s="1"/>
      <c r="CY528" s="1"/>
    </row>
    <row r="529" spans="17:103" x14ac:dyDescent="0.25">
      <c r="Q529" s="1"/>
      <c r="R529" s="1"/>
      <c r="S529" s="1"/>
      <c r="AC529" s="1"/>
      <c r="AD529" s="1"/>
      <c r="AE529" s="1"/>
      <c r="AS529" s="1"/>
      <c r="AT529" s="1"/>
      <c r="AU529" s="1"/>
      <c r="BE529" s="1"/>
      <c r="BF529" s="1"/>
      <c r="BG529" s="1"/>
      <c r="CS529" s="1"/>
      <c r="CT529" s="1"/>
      <c r="CU529" s="1"/>
      <c r="CW529" s="1"/>
      <c r="CX529" s="1"/>
      <c r="CY529" s="1"/>
    </row>
    <row r="530" spans="17:103" x14ac:dyDescent="0.25">
      <c r="Q530" s="1"/>
      <c r="R530" s="1"/>
      <c r="S530" s="1"/>
      <c r="AC530" s="1"/>
      <c r="AD530" s="1"/>
      <c r="AE530" s="1"/>
      <c r="AS530" s="1"/>
      <c r="AT530" s="1"/>
      <c r="AU530" s="1"/>
      <c r="BE530" s="1"/>
      <c r="BF530" s="1"/>
      <c r="BG530" s="1"/>
      <c r="CS530" s="1"/>
      <c r="CT530" s="1"/>
      <c r="CU530" s="1"/>
      <c r="CW530" s="1"/>
      <c r="CX530" s="1"/>
      <c r="CY530" s="1"/>
    </row>
    <row r="531" spans="17:103" x14ac:dyDescent="0.25">
      <c r="Q531" s="1"/>
      <c r="R531" s="1"/>
      <c r="S531" s="1"/>
      <c r="AC531" s="1"/>
      <c r="AD531" s="1"/>
      <c r="AE531" s="1"/>
      <c r="AS531" s="1"/>
      <c r="AT531" s="1"/>
      <c r="AU531" s="1"/>
      <c r="BE531" s="1"/>
      <c r="BF531" s="1"/>
      <c r="BG531" s="1"/>
      <c r="CS531" s="1"/>
      <c r="CT531" s="1"/>
      <c r="CU531" s="1"/>
      <c r="CW531" s="1"/>
      <c r="CX531" s="1"/>
      <c r="CY531" s="1"/>
    </row>
    <row r="532" spans="17:103" x14ac:dyDescent="0.25">
      <c r="Q532" s="1"/>
      <c r="R532" s="1"/>
      <c r="S532" s="1"/>
      <c r="AC532" s="1"/>
      <c r="AD532" s="1"/>
      <c r="AE532" s="1"/>
      <c r="AS532" s="1"/>
      <c r="AT532" s="1"/>
      <c r="AU532" s="1"/>
      <c r="BE532" s="1"/>
      <c r="BF532" s="1"/>
      <c r="BG532" s="1"/>
      <c r="CS532" s="1"/>
      <c r="CT532" s="1"/>
      <c r="CU532" s="1"/>
      <c r="CW532" s="1"/>
      <c r="CX532" s="1"/>
      <c r="CY532" s="1"/>
    </row>
    <row r="533" spans="17:103" x14ac:dyDescent="0.25">
      <c r="Q533" s="1"/>
      <c r="R533" s="1"/>
      <c r="S533" s="1"/>
      <c r="AC533" s="1"/>
      <c r="AD533" s="1"/>
      <c r="AE533" s="1"/>
      <c r="AS533" s="1"/>
      <c r="AT533" s="1"/>
      <c r="AU533" s="1"/>
      <c r="BE533" s="1"/>
      <c r="BF533" s="1"/>
      <c r="BG533" s="1"/>
      <c r="CS533" s="1"/>
      <c r="CT533" s="1"/>
      <c r="CU533" s="1"/>
      <c r="CW533" s="1"/>
      <c r="CX533" s="1"/>
      <c r="CY533" s="1"/>
    </row>
    <row r="534" spans="17:103" x14ac:dyDescent="0.25">
      <c r="Q534" s="1"/>
      <c r="R534" s="1"/>
      <c r="S534" s="1"/>
      <c r="AC534" s="1"/>
      <c r="AD534" s="1"/>
      <c r="AE534" s="1"/>
      <c r="AS534" s="1"/>
      <c r="AT534" s="1"/>
      <c r="AU534" s="1"/>
      <c r="BE534" s="1"/>
      <c r="BF534" s="1"/>
      <c r="BG534" s="1"/>
      <c r="CS534" s="1"/>
      <c r="CT534" s="1"/>
      <c r="CU534" s="1"/>
      <c r="CW534" s="1"/>
      <c r="CX534" s="1"/>
      <c r="CY534" s="1"/>
    </row>
    <row r="535" spans="17:103" x14ac:dyDescent="0.25">
      <c r="Q535" s="1"/>
      <c r="R535" s="1"/>
      <c r="S535" s="1"/>
      <c r="AC535" s="1"/>
      <c r="AD535" s="1"/>
      <c r="AE535" s="1"/>
      <c r="AS535" s="1"/>
      <c r="AT535" s="1"/>
      <c r="AU535" s="1"/>
      <c r="BE535" s="1"/>
      <c r="BF535" s="1"/>
      <c r="BG535" s="1"/>
      <c r="CS535" s="1"/>
      <c r="CT535" s="1"/>
      <c r="CU535" s="1"/>
      <c r="CW535" s="1"/>
      <c r="CX535" s="1"/>
      <c r="CY535" s="1"/>
    </row>
    <row r="536" spans="17:103" x14ac:dyDescent="0.25">
      <c r="Q536" s="1"/>
      <c r="R536" s="1"/>
      <c r="S536" s="1"/>
      <c r="AC536" s="1"/>
      <c r="AD536" s="1"/>
      <c r="AE536" s="1"/>
      <c r="AS536" s="1"/>
      <c r="AT536" s="1"/>
      <c r="AU536" s="1"/>
      <c r="BE536" s="1"/>
      <c r="BF536" s="1"/>
      <c r="BG536" s="1"/>
      <c r="CS536" s="1"/>
      <c r="CT536" s="1"/>
      <c r="CU536" s="1"/>
      <c r="CW536" s="1"/>
      <c r="CX536" s="1"/>
      <c r="CY536" s="1"/>
    </row>
    <row r="537" spans="17:103" x14ac:dyDescent="0.25">
      <c r="Q537" s="1"/>
      <c r="R537" s="1"/>
      <c r="S537" s="1"/>
      <c r="AC537" s="1"/>
      <c r="AD537" s="1"/>
      <c r="AE537" s="1"/>
      <c r="AS537" s="1"/>
      <c r="AT537" s="1"/>
      <c r="AU537" s="1"/>
      <c r="BE537" s="1"/>
      <c r="BF537" s="1"/>
      <c r="BG537" s="1"/>
      <c r="CS537" s="1"/>
      <c r="CT537" s="1"/>
      <c r="CU537" s="1"/>
      <c r="CW537" s="1"/>
      <c r="CX537" s="1"/>
      <c r="CY537" s="1"/>
    </row>
    <row r="538" spans="17:103" x14ac:dyDescent="0.25">
      <c r="Q538" s="1"/>
      <c r="R538" s="1"/>
      <c r="S538" s="1"/>
      <c r="AC538" s="1"/>
      <c r="AD538" s="1"/>
      <c r="AE538" s="1"/>
      <c r="AS538" s="1"/>
      <c r="AT538" s="1"/>
      <c r="AU538" s="1"/>
      <c r="BE538" s="1"/>
      <c r="BF538" s="1"/>
      <c r="BG538" s="1"/>
      <c r="CS538" s="1"/>
      <c r="CT538" s="1"/>
      <c r="CU538" s="1"/>
      <c r="CW538" s="1"/>
      <c r="CX538" s="1"/>
      <c r="CY538" s="1"/>
    </row>
    <row r="539" spans="17:103" x14ac:dyDescent="0.25">
      <c r="Q539" s="1"/>
      <c r="R539" s="1"/>
      <c r="S539" s="1"/>
      <c r="AC539" s="1"/>
      <c r="AD539" s="1"/>
      <c r="AE539" s="1"/>
      <c r="AS539" s="1"/>
      <c r="AT539" s="1"/>
      <c r="AU539" s="1"/>
      <c r="BE539" s="1"/>
      <c r="BF539" s="1"/>
      <c r="BG539" s="1"/>
      <c r="CS539" s="1"/>
      <c r="CT539" s="1"/>
      <c r="CU539" s="1"/>
      <c r="CW539" s="1"/>
      <c r="CX539" s="1"/>
      <c r="CY539" s="1"/>
    </row>
    <row r="540" spans="17:103" x14ac:dyDescent="0.25">
      <c r="Q540" s="1"/>
      <c r="R540" s="1"/>
      <c r="S540" s="1"/>
      <c r="AC540" s="1"/>
      <c r="AD540" s="1"/>
      <c r="AE540" s="1"/>
      <c r="AS540" s="1"/>
      <c r="AT540" s="1"/>
      <c r="AU540" s="1"/>
      <c r="BE540" s="1"/>
      <c r="BF540" s="1"/>
      <c r="BG540" s="1"/>
      <c r="CS540" s="1"/>
      <c r="CT540" s="1"/>
      <c r="CU540" s="1"/>
      <c r="CW540" s="1"/>
      <c r="CX540" s="1"/>
      <c r="CY540" s="1"/>
    </row>
    <row r="541" spans="17:103" x14ac:dyDescent="0.25">
      <c r="Q541" s="1"/>
      <c r="R541" s="1"/>
      <c r="S541" s="1"/>
      <c r="AC541" s="1"/>
      <c r="AD541" s="1"/>
      <c r="AE541" s="1"/>
      <c r="AS541" s="1"/>
      <c r="AT541" s="1"/>
      <c r="AU541" s="1"/>
      <c r="BE541" s="1"/>
      <c r="BF541" s="1"/>
      <c r="BG541" s="1"/>
      <c r="CS541" s="1"/>
      <c r="CT541" s="1"/>
      <c r="CU541" s="1"/>
      <c r="CW541" s="1"/>
      <c r="CX541" s="1"/>
      <c r="CY541" s="1"/>
    </row>
    <row r="542" spans="17:103" x14ac:dyDescent="0.25">
      <c r="Q542" s="1"/>
      <c r="R542" s="1"/>
      <c r="S542" s="1"/>
      <c r="AC542" s="1"/>
      <c r="AD542" s="1"/>
      <c r="AE542" s="1"/>
      <c r="AS542" s="1"/>
      <c r="AT542" s="1"/>
      <c r="AU542" s="1"/>
      <c r="BE542" s="1"/>
      <c r="BF542" s="1"/>
      <c r="BG542" s="1"/>
      <c r="CS542" s="1"/>
      <c r="CT542" s="1"/>
      <c r="CU542" s="1"/>
      <c r="CW542" s="1"/>
      <c r="CX542" s="1"/>
      <c r="CY542" s="1"/>
    </row>
    <row r="543" spans="17:103" x14ac:dyDescent="0.25">
      <c r="Q543" s="1"/>
      <c r="R543" s="1"/>
      <c r="S543" s="1"/>
      <c r="AC543" s="1"/>
      <c r="AD543" s="1"/>
      <c r="AE543" s="1"/>
      <c r="AS543" s="1"/>
      <c r="AT543" s="1"/>
      <c r="AU543" s="1"/>
      <c r="BE543" s="1"/>
      <c r="BF543" s="1"/>
      <c r="BG543" s="1"/>
      <c r="CS543" s="1"/>
      <c r="CT543" s="1"/>
      <c r="CU543" s="1"/>
      <c r="CW543" s="1"/>
      <c r="CX543" s="1"/>
      <c r="CY543" s="1"/>
    </row>
    <row r="544" spans="17:103" x14ac:dyDescent="0.25">
      <c r="Q544" s="1"/>
      <c r="R544" s="1"/>
      <c r="S544" s="1"/>
      <c r="AC544" s="1"/>
      <c r="AD544" s="1"/>
      <c r="AE544" s="1"/>
      <c r="AS544" s="1"/>
      <c r="AT544" s="1"/>
      <c r="AU544" s="1"/>
      <c r="BE544" s="1"/>
      <c r="BF544" s="1"/>
      <c r="BG544" s="1"/>
      <c r="CS544" s="1"/>
      <c r="CT544" s="1"/>
      <c r="CU544" s="1"/>
      <c r="CW544" s="1"/>
      <c r="CX544" s="1"/>
      <c r="CY544" s="1"/>
    </row>
    <row r="545" spans="17:103" x14ac:dyDescent="0.25">
      <c r="Q545" s="1"/>
      <c r="R545" s="1"/>
      <c r="S545" s="1"/>
      <c r="AC545" s="1"/>
      <c r="AD545" s="1"/>
      <c r="AE545" s="1"/>
      <c r="AS545" s="1"/>
      <c r="AT545" s="1"/>
      <c r="AU545" s="1"/>
      <c r="BE545" s="1"/>
      <c r="BF545" s="1"/>
      <c r="BG545" s="1"/>
      <c r="CS545" s="1"/>
      <c r="CT545" s="1"/>
      <c r="CU545" s="1"/>
      <c r="CW545" s="1"/>
      <c r="CX545" s="1"/>
      <c r="CY545" s="1"/>
    </row>
    <row r="546" spans="17:103" x14ac:dyDescent="0.25">
      <c r="Q546" s="1"/>
      <c r="R546" s="1"/>
      <c r="S546" s="1"/>
      <c r="AC546" s="1"/>
      <c r="AD546" s="1"/>
      <c r="AE546" s="1"/>
      <c r="AS546" s="1"/>
      <c r="AT546" s="1"/>
      <c r="AU546" s="1"/>
      <c r="BE546" s="1"/>
      <c r="BF546" s="1"/>
      <c r="BG546" s="1"/>
      <c r="CS546" s="1"/>
      <c r="CT546" s="1"/>
      <c r="CU546" s="1"/>
      <c r="CW546" s="1"/>
      <c r="CX546" s="1"/>
      <c r="CY546" s="1"/>
    </row>
    <row r="547" spans="17:103" x14ac:dyDescent="0.25">
      <c r="Q547" s="1"/>
      <c r="R547" s="1"/>
      <c r="S547" s="1"/>
      <c r="AC547" s="1"/>
      <c r="AD547" s="1"/>
      <c r="AE547" s="1"/>
      <c r="AS547" s="1"/>
      <c r="AT547" s="1"/>
      <c r="AU547" s="1"/>
      <c r="BE547" s="1"/>
      <c r="BF547" s="1"/>
      <c r="BG547" s="1"/>
      <c r="CS547" s="1"/>
      <c r="CT547" s="1"/>
      <c r="CU547" s="1"/>
      <c r="CW547" s="1"/>
      <c r="CX547" s="1"/>
      <c r="CY547" s="1"/>
    </row>
    <row r="548" spans="17:103" x14ac:dyDescent="0.25">
      <c r="Q548" s="1"/>
      <c r="R548" s="1"/>
      <c r="S548" s="1"/>
      <c r="AC548" s="1"/>
      <c r="AD548" s="1"/>
      <c r="AE548" s="1"/>
      <c r="AS548" s="1"/>
      <c r="AT548" s="1"/>
      <c r="AU548" s="1"/>
      <c r="BE548" s="1"/>
      <c r="BF548" s="1"/>
      <c r="BG548" s="1"/>
      <c r="CS548" s="1"/>
      <c r="CT548" s="1"/>
      <c r="CU548" s="1"/>
      <c r="CW548" s="1"/>
      <c r="CX548" s="1"/>
      <c r="CY548" s="1"/>
    </row>
    <row r="549" spans="17:103" x14ac:dyDescent="0.25">
      <c r="Q549" s="1"/>
      <c r="R549" s="1"/>
      <c r="S549" s="1"/>
      <c r="AC549" s="1"/>
      <c r="AD549" s="1"/>
      <c r="AE549" s="1"/>
      <c r="AS549" s="1"/>
      <c r="AT549" s="1"/>
      <c r="AU549" s="1"/>
      <c r="BE549" s="1"/>
      <c r="BF549" s="1"/>
      <c r="BG549" s="1"/>
      <c r="CS549" s="1"/>
      <c r="CT549" s="1"/>
      <c r="CU549" s="1"/>
      <c r="CW549" s="1"/>
      <c r="CX549" s="1"/>
      <c r="CY549" s="1"/>
    </row>
  </sheetData>
  <sortState ref="C7:DA114">
    <sortCondition descending="1" ref="DA7:DA114"/>
    <sortCondition ref="C7:C114"/>
    <sortCondition ref="D7:D114"/>
  </sortState>
  <mergeCells count="106">
    <mergeCell ref="G2:H2"/>
    <mergeCell ref="G3:H3"/>
    <mergeCell ref="G4:H4"/>
    <mergeCell ref="CM2:CN2"/>
    <mergeCell ref="CM3:CN3"/>
    <mergeCell ref="CM4:CN4"/>
    <mergeCell ref="CC2:CD2"/>
    <mergeCell ref="CC3:CD3"/>
    <mergeCell ref="CE2:CH2"/>
    <mergeCell ref="CE4:CF4"/>
    <mergeCell ref="BA4:BB4"/>
    <mergeCell ref="AY4:AZ4"/>
    <mergeCell ref="BO4:BP4"/>
    <mergeCell ref="CI2:CL2"/>
    <mergeCell ref="BS4:BT4"/>
    <mergeCell ref="AK4:AL4"/>
    <mergeCell ref="AM4:AN4"/>
    <mergeCell ref="AS2:AV2"/>
    <mergeCell ref="BK3:BN3"/>
    <mergeCell ref="BK4:BL4"/>
    <mergeCell ref="BM4:BN4"/>
    <mergeCell ref="BA3:BD3"/>
    <mergeCell ref="BE4:BF4"/>
    <mergeCell ref="AU4:AV4"/>
    <mergeCell ref="D2:F2"/>
    <mergeCell ref="U2:X2"/>
    <mergeCell ref="AS3:AV3"/>
    <mergeCell ref="AC4:AD4"/>
    <mergeCell ref="AE4:AF4"/>
    <mergeCell ref="AG2:AJ2"/>
    <mergeCell ref="AG3:AJ3"/>
    <mergeCell ref="AK2:AN2"/>
    <mergeCell ref="I2:L2"/>
    <mergeCell ref="I3:L3"/>
    <mergeCell ref="Y2:AB2"/>
    <mergeCell ref="AG4:AH4"/>
    <mergeCell ref="AI4:AJ4"/>
    <mergeCell ref="AC2:AF2"/>
    <mergeCell ref="AQ4:AR4"/>
    <mergeCell ref="AP2:AQ2"/>
    <mergeCell ref="AS4:AT4"/>
    <mergeCell ref="AO4:AP4"/>
    <mergeCell ref="D3:F5"/>
    <mergeCell ref="U4:V4"/>
    <mergeCell ref="W4:X4"/>
    <mergeCell ref="U3:X3"/>
    <mergeCell ref="Y3:AB3"/>
    <mergeCell ref="Q4:R4"/>
    <mergeCell ref="I4:J4"/>
    <mergeCell ref="K4:L4"/>
    <mergeCell ref="Y4:Z4"/>
    <mergeCell ref="AA4:AB4"/>
    <mergeCell ref="DA2:DA5"/>
    <mergeCell ref="BA2:BD2"/>
    <mergeCell ref="BG4:BH4"/>
    <mergeCell ref="BC4:BD4"/>
    <mergeCell ref="BU4:BV4"/>
    <mergeCell ref="BO3:BR3"/>
    <mergeCell ref="CO4:CP4"/>
    <mergeCell ref="CQ4:CR4"/>
    <mergeCell ref="BI2:BJ2"/>
    <mergeCell ref="BE3:BH3"/>
    <mergeCell ref="CY4:CZ4"/>
    <mergeCell ref="CW2:CZ2"/>
    <mergeCell ref="CW3:CZ3"/>
    <mergeCell ref="CW4:CX4"/>
    <mergeCell ref="CS2:CV2"/>
    <mergeCell ref="CS3:CV3"/>
    <mergeCell ref="CS4:CT4"/>
    <mergeCell ref="CU4:CV4"/>
    <mergeCell ref="BW4:BX4"/>
    <mergeCell ref="BW3:BX3"/>
    <mergeCell ref="CO2:CR2"/>
    <mergeCell ref="AK3:AN3"/>
    <mergeCell ref="M2:P2"/>
    <mergeCell ref="M3:P3"/>
    <mergeCell ref="M4:N4"/>
    <mergeCell ref="O4:P4"/>
    <mergeCell ref="Q2:T2"/>
    <mergeCell ref="Q3:T3"/>
    <mergeCell ref="S4:T4"/>
    <mergeCell ref="AW2:AZ2"/>
    <mergeCell ref="AC3:AF3"/>
    <mergeCell ref="AO3:AR3"/>
    <mergeCell ref="CI3:CL3"/>
    <mergeCell ref="CI4:CJ4"/>
    <mergeCell ref="CK4:CL4"/>
    <mergeCell ref="AW3:AZ3"/>
    <mergeCell ref="AW4:AX4"/>
    <mergeCell ref="BI3:BJ3"/>
    <mergeCell ref="BI4:BJ4"/>
    <mergeCell ref="BY3:CB3"/>
    <mergeCell ref="BE2:BH2"/>
    <mergeCell ref="BK2:BN2"/>
    <mergeCell ref="CO3:CR3"/>
    <mergeCell ref="CC4:CD4"/>
    <mergeCell ref="BY4:BZ4"/>
    <mergeCell ref="CA4:CB4"/>
    <mergeCell ref="BS2:BV2"/>
    <mergeCell ref="BW2:BX2"/>
    <mergeCell ref="BO2:BR2"/>
    <mergeCell ref="CG4:CH4"/>
    <mergeCell ref="BY2:CB2"/>
    <mergeCell ref="BS3:BV3"/>
    <mergeCell ref="BQ4:BR4"/>
    <mergeCell ref="CE3:CH3"/>
  </mergeCells>
  <phoneticPr fontId="0" type="noConversion"/>
  <printOptions horizontalCentered="1" gridLinesSet="0"/>
  <pageMargins left="0.5" right="0.5" top="0.5" bottom="0.5" header="0.5" footer="0.75"/>
  <pageSetup scale="13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topLeftCell="A4" zoomScaleNormal="100" workbookViewId="0">
      <selection activeCell="B27" sqref="B27"/>
    </sheetView>
  </sheetViews>
  <sheetFormatPr defaultColWidth="11.42578125" defaultRowHeight="12.75" x14ac:dyDescent="0.2"/>
  <sheetData>
    <row r="1" spans="1:2" x14ac:dyDescent="0.2">
      <c r="A1">
        <v>1</v>
      </c>
      <c r="B1">
        <v>20</v>
      </c>
    </row>
    <row r="2" spans="1:2" x14ac:dyDescent="0.2">
      <c r="A2">
        <v>2</v>
      </c>
      <c r="B2">
        <v>17</v>
      </c>
    </row>
    <row r="3" spans="1:2" x14ac:dyDescent="0.2">
      <c r="A3">
        <v>3</v>
      </c>
      <c r="B3">
        <v>14</v>
      </c>
    </row>
    <row r="4" spans="1:2" x14ac:dyDescent="0.2">
      <c r="A4">
        <v>3</v>
      </c>
      <c r="B4">
        <v>14</v>
      </c>
    </row>
    <row r="5" spans="1:2" x14ac:dyDescent="0.2">
      <c r="A5">
        <v>5</v>
      </c>
      <c r="B5">
        <v>11</v>
      </c>
    </row>
    <row r="6" spans="1:2" x14ac:dyDescent="0.2">
      <c r="A6">
        <v>6</v>
      </c>
      <c r="B6">
        <v>10</v>
      </c>
    </row>
    <row r="7" spans="1:2" x14ac:dyDescent="0.2">
      <c r="A7">
        <v>7</v>
      </c>
      <c r="B7">
        <v>9</v>
      </c>
    </row>
    <row r="8" spans="1:2" x14ac:dyDescent="0.2">
      <c r="A8">
        <v>8</v>
      </c>
      <c r="B8">
        <v>8</v>
      </c>
    </row>
    <row r="9" spans="1:2" x14ac:dyDescent="0.2">
      <c r="A9">
        <v>9</v>
      </c>
      <c r="B9">
        <v>5</v>
      </c>
    </row>
    <row r="10" spans="1:2" x14ac:dyDescent="0.2">
      <c r="A10">
        <f t="shared" ref="A10:A32" si="0">A9+1</f>
        <v>10</v>
      </c>
      <c r="B10">
        <f t="shared" ref="B10:B16" si="1">B9-0.2</f>
        <v>4.8</v>
      </c>
    </row>
    <row r="11" spans="1:2" x14ac:dyDescent="0.2">
      <c r="A11">
        <f t="shared" si="0"/>
        <v>11</v>
      </c>
      <c r="B11">
        <f t="shared" si="1"/>
        <v>4.5999999999999996</v>
      </c>
    </row>
    <row r="12" spans="1:2" x14ac:dyDescent="0.2">
      <c r="A12">
        <f t="shared" si="0"/>
        <v>12</v>
      </c>
      <c r="B12">
        <f t="shared" si="1"/>
        <v>4.3999999999999995</v>
      </c>
    </row>
    <row r="13" spans="1:2" x14ac:dyDescent="0.2">
      <c r="A13">
        <f t="shared" si="0"/>
        <v>13</v>
      </c>
      <c r="B13">
        <f t="shared" si="1"/>
        <v>4.1999999999999993</v>
      </c>
    </row>
    <row r="14" spans="1:2" x14ac:dyDescent="0.2">
      <c r="A14">
        <f t="shared" si="0"/>
        <v>14</v>
      </c>
      <c r="B14">
        <f t="shared" si="1"/>
        <v>3.9999999999999991</v>
      </c>
    </row>
    <row r="15" spans="1:2" x14ac:dyDescent="0.2">
      <c r="A15">
        <f t="shared" si="0"/>
        <v>15</v>
      </c>
      <c r="B15">
        <f t="shared" si="1"/>
        <v>3.7999999999999989</v>
      </c>
    </row>
    <row r="16" spans="1:2" x14ac:dyDescent="0.2">
      <c r="A16">
        <f t="shared" si="0"/>
        <v>16</v>
      </c>
      <c r="B16">
        <f t="shared" si="1"/>
        <v>3.5999999999999988</v>
      </c>
    </row>
    <row r="17" spans="1:2" x14ac:dyDescent="0.2">
      <c r="A17">
        <f t="shared" si="0"/>
        <v>17</v>
      </c>
      <c r="B17">
        <v>2</v>
      </c>
    </row>
    <row r="18" spans="1:2" x14ac:dyDescent="0.2">
      <c r="A18">
        <f t="shared" si="0"/>
        <v>18</v>
      </c>
      <c r="B18">
        <f>B17-0.1</f>
        <v>1.9</v>
      </c>
    </row>
    <row r="19" spans="1:2" x14ac:dyDescent="0.2">
      <c r="A19">
        <f t="shared" si="0"/>
        <v>19</v>
      </c>
      <c r="B19">
        <f t="shared" ref="B19:B32" si="2">B18-0.1</f>
        <v>1.7999999999999998</v>
      </c>
    </row>
    <row r="20" spans="1:2" x14ac:dyDescent="0.2">
      <c r="A20">
        <f t="shared" si="0"/>
        <v>20</v>
      </c>
      <c r="B20">
        <f t="shared" si="2"/>
        <v>1.6999999999999997</v>
      </c>
    </row>
    <row r="21" spans="1:2" x14ac:dyDescent="0.2">
      <c r="A21">
        <f t="shared" si="0"/>
        <v>21</v>
      </c>
      <c r="B21">
        <f t="shared" si="2"/>
        <v>1.5999999999999996</v>
      </c>
    </row>
    <row r="22" spans="1:2" x14ac:dyDescent="0.2">
      <c r="A22">
        <f t="shared" si="0"/>
        <v>22</v>
      </c>
      <c r="B22">
        <f t="shared" si="2"/>
        <v>1.4999999999999996</v>
      </c>
    </row>
    <row r="23" spans="1:2" x14ac:dyDescent="0.2">
      <c r="A23">
        <f t="shared" si="0"/>
        <v>23</v>
      </c>
      <c r="B23">
        <f t="shared" si="2"/>
        <v>1.3999999999999995</v>
      </c>
    </row>
    <row r="24" spans="1:2" x14ac:dyDescent="0.2">
      <c r="A24">
        <f t="shared" si="0"/>
        <v>24</v>
      </c>
      <c r="B24">
        <f t="shared" si="2"/>
        <v>1.2999999999999994</v>
      </c>
    </row>
    <row r="25" spans="1:2" x14ac:dyDescent="0.2">
      <c r="A25">
        <f t="shared" si="0"/>
        <v>25</v>
      </c>
      <c r="B25">
        <f t="shared" si="2"/>
        <v>1.1999999999999993</v>
      </c>
    </row>
    <row r="26" spans="1:2" x14ac:dyDescent="0.2">
      <c r="A26">
        <f t="shared" si="0"/>
        <v>26</v>
      </c>
      <c r="B26">
        <f t="shared" si="2"/>
        <v>1.0999999999999992</v>
      </c>
    </row>
    <row r="27" spans="1:2" x14ac:dyDescent="0.2">
      <c r="A27">
        <f t="shared" si="0"/>
        <v>27</v>
      </c>
      <c r="B27">
        <f t="shared" si="2"/>
        <v>0.99999999999999922</v>
      </c>
    </row>
    <row r="28" spans="1:2" x14ac:dyDescent="0.2">
      <c r="A28">
        <f t="shared" si="0"/>
        <v>28</v>
      </c>
      <c r="B28">
        <f t="shared" si="2"/>
        <v>0.89999999999999925</v>
      </c>
    </row>
    <row r="29" spans="1:2" x14ac:dyDescent="0.2">
      <c r="A29">
        <f t="shared" si="0"/>
        <v>29</v>
      </c>
      <c r="B29">
        <f t="shared" si="2"/>
        <v>0.79999999999999927</v>
      </c>
    </row>
    <row r="30" spans="1:2" x14ac:dyDescent="0.2">
      <c r="A30">
        <f t="shared" si="0"/>
        <v>30</v>
      </c>
      <c r="B30">
        <f t="shared" si="2"/>
        <v>0.69999999999999929</v>
      </c>
    </row>
    <row r="31" spans="1:2" x14ac:dyDescent="0.2">
      <c r="A31">
        <f t="shared" si="0"/>
        <v>31</v>
      </c>
      <c r="B31">
        <f t="shared" si="2"/>
        <v>0.59999999999999931</v>
      </c>
    </row>
    <row r="32" spans="1:2" x14ac:dyDescent="0.2">
      <c r="A32">
        <f t="shared" si="0"/>
        <v>32</v>
      </c>
      <c r="B32">
        <f t="shared" si="2"/>
        <v>0.49999999999999933</v>
      </c>
    </row>
  </sheetData>
  <phoneticPr fontId="7" type="noConversion"/>
  <pageMargins left="0.75" right="0.75" top="1" bottom="1" header="0.5" footer="0.5"/>
  <pageSetup paperSize="1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FULL RESULTS</vt:lpstr>
      <vt:lpstr>Sheet1</vt:lpstr>
      <vt:lpstr>multiple</vt:lpstr>
      <vt:lpstr>'FULL RESULTS'!Print_Area</vt:lpstr>
      <vt:lpstr>TEST</vt:lpstr>
      <vt:lpstr>UMM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Microsoft Corporation</dc:creator>
  <cp:lastModifiedBy>sandra</cp:lastModifiedBy>
  <cp:lastPrinted>2011-10-26T08:36:50Z</cp:lastPrinted>
  <dcterms:created xsi:type="dcterms:W3CDTF">2001-02-06T19:47:40Z</dcterms:created>
  <dcterms:modified xsi:type="dcterms:W3CDTF">2017-12-28T15:10:38Z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498563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TS006089134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Team roster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Team roster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UALocComments">
    <vt:lpwstr>UpdatesNotHO13. NoFix_xCubeTransition</vt:lpwstr>
  </property>
  <property fmtid="{D5CDD505-2E9C-101B-9397-08002B2CF9AE}" pid="27" name="Applications">
    <vt:lpwstr>79;#Template 12;#184;#Office 2000;#182;#Office XP;#22;#Excel 2003;#23;#Microsoft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June 2003 Retrofit_x000d_
XL batch 2</vt:lpwstr>
  </property>
  <property fmtid="{D5CDD505-2E9C-101B-9397-08002B2CF9AE}" pid="33" name="PublishStatusLookup">
    <vt:lpwstr>262175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TP006089134</vt:lpwstr>
  </property>
</Properties>
</file>