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ocuments\England Fencing\2018\BOYS\"/>
    </mc:Choice>
  </mc:AlternateContent>
  <xr:revisionPtr revIDLastSave="0" documentId="8_{41F74D79-EEF2-4E4A-9071-24AB218C480A}" xr6:coauthVersionLast="38" xr6:coauthVersionMax="38" xr10:uidLastSave="{00000000-0000-0000-0000-000000000000}"/>
  <bookViews>
    <workbookView xWindow="0" yWindow="0" windowWidth="21525" windowHeight="8145" xr2:uid="{00000000-000D-0000-FFFF-FFFF00000000}"/>
  </bookViews>
  <sheets>
    <sheet name="FULL RESULTS" sheetId="1" r:id="rId1"/>
    <sheet name="Sheet1" sheetId="2" r:id="rId2"/>
  </sheets>
  <definedNames>
    <definedName name="multiple">'FULL RESULTS'!$C$153:$D$184</definedName>
    <definedName name="_xlnm.Print_Area" localSheetId="0">'FULL RESULTS'!$B$1:$AH$83</definedName>
    <definedName name="TEST">'FULL RESULTS'!$B$84:$B$94</definedName>
    <definedName name="UMM">'FULL RESULTS'!$C$153:$D$184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41" i="1" l="1"/>
  <c r="AW41" i="1" s="1"/>
  <c r="AJ10" i="1" l="1"/>
  <c r="AJ11" i="1"/>
  <c r="AJ8" i="1"/>
  <c r="AJ9" i="1"/>
  <c r="AJ7" i="1"/>
  <c r="AV28" i="1" l="1"/>
  <c r="AW28" i="1" s="1"/>
  <c r="AV24" i="1"/>
  <c r="AV21" i="1"/>
  <c r="AV16" i="1"/>
  <c r="AV18" i="1"/>
  <c r="AT40" i="1"/>
  <c r="AW40" i="1" s="1"/>
  <c r="AT24" i="1"/>
  <c r="AT23" i="1"/>
  <c r="AT21" i="1"/>
  <c r="AT16" i="1"/>
  <c r="AR33" i="1"/>
  <c r="AR37" i="1"/>
  <c r="AP16" i="1"/>
  <c r="AP14" i="1"/>
  <c r="AP7" i="1"/>
  <c r="AP10" i="1"/>
  <c r="AP15" i="1"/>
  <c r="AP12" i="1"/>
  <c r="AP9" i="1"/>
  <c r="AP8" i="1"/>
  <c r="AN44" i="1" l="1"/>
  <c r="AW44" i="1" s="1"/>
  <c r="AN31" i="1"/>
  <c r="AL16" i="1"/>
  <c r="AH43" i="1"/>
  <c r="AH33" i="1"/>
  <c r="AW33" i="1" s="1"/>
  <c r="AF23" i="1"/>
  <c r="AF16" i="1"/>
  <c r="AF21" i="1"/>
  <c r="AD11" i="1" l="1"/>
  <c r="AD7" i="1"/>
  <c r="AW7" i="1" s="1"/>
  <c r="AD8" i="1"/>
  <c r="AD13" i="1"/>
  <c r="AD9" i="1"/>
  <c r="AD12" i="1"/>
  <c r="AD19" i="1"/>
  <c r="AD15" i="1"/>
  <c r="AB21" i="1"/>
  <c r="AB18" i="1"/>
  <c r="AB16" i="1"/>
  <c r="AB23" i="1"/>
  <c r="Z43" i="1"/>
  <c r="AW43" i="1" s="1"/>
  <c r="X14" i="1" l="1"/>
  <c r="X12" i="1"/>
  <c r="X13" i="1"/>
  <c r="X20" i="1"/>
  <c r="X10" i="1"/>
  <c r="X17" i="1"/>
  <c r="T21" i="1" l="1"/>
  <c r="T16" i="1"/>
  <c r="R10" i="1" l="1"/>
  <c r="R22" i="1"/>
  <c r="R13" i="1"/>
  <c r="R17" i="1"/>
  <c r="R15" i="1"/>
  <c r="AW15" i="1" s="1"/>
  <c r="R8" i="1"/>
  <c r="AW8" i="1" s="1"/>
  <c r="R9" i="1"/>
  <c r="AW9" i="1" s="1"/>
  <c r="P20" i="1"/>
  <c r="P21" i="1"/>
  <c r="P17" i="1"/>
  <c r="P16" i="1"/>
  <c r="P18" i="1"/>
  <c r="N31" i="1" l="1"/>
  <c r="AW53" i="1" l="1"/>
  <c r="AW52" i="1"/>
  <c r="AW51" i="1"/>
  <c r="AW50" i="1"/>
  <c r="AW49" i="1"/>
  <c r="AW48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88" i="1"/>
  <c r="AW87" i="1"/>
  <c r="AW86" i="1"/>
  <c r="AW85" i="1"/>
  <c r="AW84" i="1"/>
  <c r="AW83" i="1"/>
  <c r="AW82" i="1"/>
  <c r="AW81" i="1"/>
  <c r="AW80" i="1"/>
  <c r="AW79" i="1"/>
  <c r="AW78" i="1"/>
  <c r="AW77" i="1"/>
  <c r="AW96" i="1"/>
  <c r="AW95" i="1"/>
  <c r="AW94" i="1"/>
  <c r="AW93" i="1"/>
  <c r="AW92" i="1"/>
  <c r="AW91" i="1"/>
  <c r="AW90" i="1"/>
  <c r="AW89" i="1"/>
  <c r="AW99" i="1"/>
  <c r="AW98" i="1"/>
  <c r="AW100" i="1"/>
  <c r="AW47" i="1"/>
  <c r="L23" i="1"/>
  <c r="L18" i="1"/>
  <c r="H45" i="1" l="1"/>
  <c r="AW45" i="1" s="1"/>
  <c r="B18" i="2" l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10" i="2"/>
  <c r="B11" i="2" s="1"/>
  <c r="B12" i="2" s="1"/>
  <c r="B13" i="2" s="1"/>
  <c r="B14" i="2" s="1"/>
  <c r="B15" i="2" s="1"/>
  <c r="B16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D170" i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62" i="1"/>
  <c r="D163" i="1" s="1"/>
  <c r="D164" i="1" s="1"/>
  <c r="D165" i="1" s="1"/>
  <c r="D166" i="1" s="1"/>
  <c r="D167" i="1" s="1"/>
  <c r="D168" i="1" s="1"/>
  <c r="C162" i="1"/>
  <c r="AP13" i="1" l="1"/>
  <c r="AW13" i="1" s="1"/>
  <c r="AD10" i="1"/>
  <c r="AW10" i="1" s="1"/>
  <c r="C163" i="1"/>
  <c r="C164" i="1" s="1"/>
  <c r="X18" i="1"/>
  <c r="AP19" i="1" l="1"/>
  <c r="X16" i="1"/>
  <c r="AD25" i="1"/>
  <c r="P23" i="1"/>
  <c r="C165" i="1"/>
  <c r="AP11" i="1" s="1"/>
  <c r="AW11" i="1" s="1"/>
  <c r="X22" i="1" l="1"/>
  <c r="R20" i="1"/>
  <c r="AW20" i="1" s="1"/>
  <c r="C166" i="1"/>
  <c r="AD18" i="1" l="1"/>
  <c r="C167" i="1"/>
  <c r="AD14" i="1" s="1"/>
  <c r="AP22" i="1" l="1"/>
  <c r="AW22" i="1" s="1"/>
  <c r="X24" i="1"/>
  <c r="C168" i="1"/>
  <c r="AP26" i="1" l="1"/>
  <c r="X31" i="1"/>
  <c r="AW31" i="1" s="1"/>
  <c r="C169" i="1"/>
  <c r="AD17" i="1" l="1"/>
  <c r="X26" i="1"/>
  <c r="R23" i="1"/>
  <c r="P26" i="1"/>
  <c r="C170" i="1"/>
  <c r="C171" i="1" l="1"/>
  <c r="C172" i="1" l="1"/>
  <c r="C173" i="1" l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AP30" i="1" l="1"/>
  <c r="AP32" i="1"/>
  <c r="AP21" i="1"/>
  <c r="AP27" i="1"/>
  <c r="AP29" i="1"/>
  <c r="AP17" i="1"/>
  <c r="AW17" i="1" s="1"/>
  <c r="AP25" i="1"/>
  <c r="AW25" i="1" s="1"/>
  <c r="AD29" i="1"/>
  <c r="AW29" i="1" s="1"/>
  <c r="AD16" i="1"/>
  <c r="AW16" i="1" s="1"/>
  <c r="AD24" i="1"/>
  <c r="AW24" i="1" s="1"/>
  <c r="AD34" i="1"/>
  <c r="AW34" i="1" s="1"/>
  <c r="AD36" i="1"/>
  <c r="AW36" i="1" s="1"/>
  <c r="AD21" i="1"/>
  <c r="AD27" i="1"/>
  <c r="AD35" i="1"/>
  <c r="AW35" i="1" s="1"/>
  <c r="X23" i="1"/>
  <c r="AW23" i="1" s="1"/>
  <c r="X21" i="1"/>
  <c r="R30" i="1"/>
  <c r="AW30" i="1" s="1"/>
  <c r="R26" i="1"/>
  <c r="AW26" i="1" s="1"/>
  <c r="R39" i="1"/>
  <c r="AW39" i="1" s="1"/>
  <c r="R27" i="1"/>
  <c r="R38" i="1"/>
  <c r="AW38" i="1" s="1"/>
  <c r="R18" i="1"/>
  <c r="AW18" i="1" s="1"/>
  <c r="X42" i="1"/>
  <c r="AW42" i="1" s="1"/>
  <c r="R12" i="1"/>
  <c r="AW12" i="1" s="1"/>
  <c r="R19" i="1"/>
  <c r="AW19" i="1" s="1"/>
  <c r="X37" i="1"/>
  <c r="AW37" i="1" s="1"/>
  <c r="R21" i="1"/>
  <c r="AW21" i="1" s="1"/>
  <c r="R14" i="1"/>
  <c r="AW14" i="1" s="1"/>
  <c r="R32" i="1"/>
  <c r="AW32" i="1" s="1"/>
  <c r="AW27" i="1" l="1"/>
</calcChain>
</file>

<file path=xl/sharedStrings.xml><?xml version="1.0" encoding="utf-8"?>
<sst xmlns="http://schemas.openxmlformats.org/spreadsheetml/2006/main" count="297" uniqueCount="190">
  <si>
    <t>Moore</t>
    <phoneticPr fontId="0" type="noConversion"/>
  </si>
  <si>
    <t>LAST NAME</t>
    <phoneticPr fontId="0" type="noConversion"/>
  </si>
  <si>
    <t>Top 5 Results</t>
    <phoneticPr fontId="0" type="noConversion"/>
  </si>
  <si>
    <t>Baigneres</t>
    <phoneticPr fontId="0" type="noConversion"/>
  </si>
  <si>
    <t>CLUB</t>
    <phoneticPr fontId="0" type="noConversion"/>
  </si>
  <si>
    <t>Place</t>
    <phoneticPr fontId="0" type="noConversion"/>
  </si>
  <si>
    <t>Points</t>
    <phoneticPr fontId="0" type="noConversion"/>
  </si>
  <si>
    <t>Points</t>
    <phoneticPr fontId="0" type="noConversion"/>
  </si>
  <si>
    <t>Place</t>
    <phoneticPr fontId="0" type="noConversion"/>
  </si>
  <si>
    <t>FIRST NAME</t>
    <phoneticPr fontId="0" type="noConversion"/>
  </si>
  <si>
    <t>NIF</t>
    <phoneticPr fontId="0" type="noConversion"/>
  </si>
  <si>
    <t>BIRTH DATE</t>
  </si>
  <si>
    <t>Place</t>
  </si>
  <si>
    <t>Points</t>
  </si>
  <si>
    <t>#</t>
  </si>
  <si>
    <t>Camden</t>
    <phoneticPr fontId="0" type="noConversion"/>
  </si>
  <si>
    <t>Oliver</t>
  </si>
  <si>
    <t>Fighting Fit Fencing</t>
  </si>
  <si>
    <t>Cambridge Sword</t>
  </si>
  <si>
    <t>James</t>
  </si>
  <si>
    <t>Salle Boston</t>
  </si>
  <si>
    <t>Daniel</t>
  </si>
  <si>
    <t>Benjamin</t>
  </si>
  <si>
    <t>St Benedicts</t>
  </si>
  <si>
    <t>Newham</t>
  </si>
  <si>
    <t>Harry</t>
  </si>
  <si>
    <t>Sam</t>
  </si>
  <si>
    <t>Cobham Fencing</t>
  </si>
  <si>
    <t>William</t>
  </si>
  <si>
    <t>Kelsey</t>
  </si>
  <si>
    <t>Ryan</t>
  </si>
  <si>
    <t>Lonsdale</t>
  </si>
  <si>
    <t>Ashforth</t>
  </si>
  <si>
    <t>Sampson</t>
  </si>
  <si>
    <t>Dominic</t>
  </si>
  <si>
    <t>Four of Clubs</t>
  </si>
  <si>
    <t>Kenilworth Sword</t>
  </si>
  <si>
    <t>CADS</t>
  </si>
  <si>
    <t>Chichester</t>
  </si>
  <si>
    <t>Brentwood</t>
  </si>
  <si>
    <t>Millfield</t>
  </si>
  <si>
    <t>Chester</t>
  </si>
  <si>
    <t>Williams</t>
  </si>
  <si>
    <t>Christophers</t>
  </si>
  <si>
    <t>Edward</t>
  </si>
  <si>
    <t>Tan</t>
  </si>
  <si>
    <t>Gerald</t>
  </si>
  <si>
    <t>Ashby</t>
  </si>
  <si>
    <t>Duncan</t>
  </si>
  <si>
    <t>Salle Paul</t>
  </si>
  <si>
    <t>Magor</t>
  </si>
  <si>
    <t>Blair</t>
  </si>
  <si>
    <t>Louth</t>
  </si>
  <si>
    <t>Christianson</t>
  </si>
  <si>
    <t>Elliot</t>
  </si>
  <si>
    <t>Salle Scipanous</t>
  </si>
  <si>
    <t>Campbell-Yates</t>
  </si>
  <si>
    <t>Tiger</t>
  </si>
  <si>
    <t>Neo</t>
  </si>
  <si>
    <t>Myles</t>
  </si>
  <si>
    <t>Jean</t>
  </si>
  <si>
    <t>Jake</t>
  </si>
  <si>
    <t>Sefton</t>
  </si>
  <si>
    <t>Zachary</t>
  </si>
  <si>
    <t>Emmannuel college</t>
  </si>
  <si>
    <t>Fencers Club London</t>
  </si>
  <si>
    <t>Davidson</t>
  </si>
  <si>
    <t>Milo</t>
  </si>
  <si>
    <t>Munson</t>
  </si>
  <si>
    <t>Merron</t>
  </si>
  <si>
    <t>Gray</t>
  </si>
  <si>
    <t>Merrell</t>
  </si>
  <si>
    <t>U15</t>
    <phoneticPr fontId="0" type="noConversion"/>
  </si>
  <si>
    <t>Place</t>
    <phoneticPr fontId="0" type="noConversion"/>
  </si>
  <si>
    <t>Bowcott</t>
  </si>
  <si>
    <t>Hurst</t>
  </si>
  <si>
    <t>James E</t>
  </si>
  <si>
    <t>Broughton</t>
  </si>
  <si>
    <t>Bedford</t>
  </si>
  <si>
    <t>Epsom FC</t>
  </si>
  <si>
    <t>Dobson</t>
  </si>
  <si>
    <t>Philip</t>
  </si>
  <si>
    <t>Cameron</t>
  </si>
  <si>
    <t>Evans</t>
  </si>
  <si>
    <t>Laszlos</t>
  </si>
  <si>
    <t>High Wycombe</t>
  </si>
  <si>
    <t>Louis</t>
  </si>
  <si>
    <t>Gosling</t>
  </si>
  <si>
    <t>Abubaka</t>
  </si>
  <si>
    <t>Bah</t>
  </si>
  <si>
    <t>Phillip</t>
  </si>
  <si>
    <t>Kasra</t>
  </si>
  <si>
    <t>Ehteshami</t>
  </si>
  <si>
    <t>Team Melia</t>
  </si>
  <si>
    <t>Melia</t>
  </si>
  <si>
    <t>Joseph</t>
  </si>
  <si>
    <t>Warmsley</t>
  </si>
  <si>
    <t>Kenan</t>
  </si>
  <si>
    <t>Palmer</t>
  </si>
  <si>
    <t>Redditch</t>
  </si>
  <si>
    <t>Adam</t>
  </si>
  <si>
    <t>Sooklall</t>
  </si>
  <si>
    <t>Cheuk Hin</t>
  </si>
  <si>
    <t>Sung</t>
  </si>
  <si>
    <t>Fraser</t>
  </si>
  <si>
    <t>Clark</t>
  </si>
  <si>
    <t>Rowan</t>
  </si>
  <si>
    <t>Halls</t>
  </si>
  <si>
    <t>Hassan</t>
  </si>
  <si>
    <t>Sachee</t>
  </si>
  <si>
    <t>Rance</t>
  </si>
  <si>
    <t>Abubacarr</t>
  </si>
  <si>
    <t>Sambabah</t>
  </si>
  <si>
    <t>Keir</t>
  </si>
  <si>
    <t>Adeleke</t>
  </si>
  <si>
    <t>Alex</t>
  </si>
  <si>
    <t>Judge</t>
  </si>
  <si>
    <t>Wycliffe</t>
  </si>
  <si>
    <t>Arthur</t>
  </si>
  <si>
    <t>Bury</t>
  </si>
  <si>
    <t>Allez Fencing</t>
  </si>
  <si>
    <t>Vencel</t>
  </si>
  <si>
    <t>Kuba</t>
  </si>
  <si>
    <t>Crawley Sword</t>
  </si>
  <si>
    <t>Jamie</t>
  </si>
  <si>
    <t>Briggs</t>
  </si>
  <si>
    <t>Wilf</t>
  </si>
  <si>
    <t>Lappas-Neumann</t>
  </si>
  <si>
    <t>Nicholas</t>
  </si>
  <si>
    <t>Alexander</t>
  </si>
  <si>
    <t>Brincklow</t>
  </si>
  <si>
    <t>Eltham College</t>
  </si>
  <si>
    <t>Lachlan</t>
  </si>
  <si>
    <t>Jarvie</t>
  </si>
  <si>
    <t>Simmonds</t>
  </si>
  <si>
    <t>Francesco</t>
  </si>
  <si>
    <t>Roccato</t>
  </si>
  <si>
    <t>ZFW</t>
  </si>
  <si>
    <t>Alberto</t>
  </si>
  <si>
    <t>Mascioli</t>
  </si>
  <si>
    <t>Dawood</t>
  </si>
  <si>
    <t>Khan</t>
  </si>
  <si>
    <t>Dylan</t>
  </si>
  <si>
    <t>Strange</t>
  </si>
  <si>
    <t>Dario</t>
  </si>
  <si>
    <t>Stenbeck-Schiavo</t>
  </si>
  <si>
    <t>Rafael</t>
  </si>
  <si>
    <t>Rhys Pollitt</t>
  </si>
  <si>
    <t>LPJS Bath</t>
  </si>
  <si>
    <t>BOYS U17 RANKING 2018</t>
  </si>
  <si>
    <r>
      <t xml:space="preserve">PLEASE NOTE: Points are only awarded to the fencers  finishing in the top 50% (maximum of 32) of entrants. Fencers in </t>
    </r>
    <r>
      <rPr>
        <b/>
        <sz val="8"/>
        <color rgb="FFFF0000"/>
        <rFont val="Century Gothic"/>
        <family val="2"/>
      </rPr>
      <t xml:space="preserve">RED </t>
    </r>
    <r>
      <rPr>
        <b/>
        <sz val="8"/>
        <color indexed="47"/>
        <rFont val="Century Gothic"/>
        <family val="2"/>
      </rPr>
      <t xml:space="preserve">automatically qualify for CEP 2019 </t>
    </r>
  </si>
  <si>
    <t>Mackenzie</t>
  </si>
  <si>
    <t>Fergus</t>
  </si>
  <si>
    <t>Bath</t>
  </si>
  <si>
    <t>LPJS Cornwall</t>
  </si>
  <si>
    <t>U15</t>
  </si>
  <si>
    <t>NIF</t>
  </si>
  <si>
    <t>LPJS Bristol</t>
  </si>
  <si>
    <t>LPJS Durham</t>
  </si>
  <si>
    <t>Laszlo's</t>
  </si>
  <si>
    <t>LPJS LONDON</t>
  </si>
  <si>
    <t>BYC</t>
  </si>
  <si>
    <t>U16</t>
  </si>
  <si>
    <t>McDonald</t>
  </si>
  <si>
    <t>LPJS Manchester</t>
  </si>
  <si>
    <t>LPJS Scotland</t>
  </si>
  <si>
    <t>Nottingham Cavaliers</t>
  </si>
  <si>
    <t>Marchese Hume</t>
  </si>
  <si>
    <t>Luca</t>
  </si>
  <si>
    <t>Elsworth</t>
  </si>
  <si>
    <t>Jack</t>
  </si>
  <si>
    <t>EYC</t>
  </si>
  <si>
    <t>LPJS WELSH</t>
  </si>
  <si>
    <t>LPJS INT''L</t>
  </si>
  <si>
    <t>GB CADET NATS</t>
  </si>
  <si>
    <t>Bristol</t>
  </si>
  <si>
    <t>David</t>
  </si>
  <si>
    <t>Evgenev</t>
  </si>
  <si>
    <t>Mark</t>
  </si>
  <si>
    <t>LPJS Robin Hood</t>
  </si>
  <si>
    <t>LPJS Cardiff</t>
  </si>
  <si>
    <t>LPJS Camden</t>
  </si>
  <si>
    <t>LPJS Newcastle</t>
  </si>
  <si>
    <t>BRC Notts</t>
  </si>
  <si>
    <t>LPJS Newham</t>
  </si>
  <si>
    <t>LPJS FCL</t>
  </si>
  <si>
    <t>U17</t>
  </si>
  <si>
    <t>The Fencing School</t>
  </si>
  <si>
    <t>Camden</t>
  </si>
  <si>
    <t>Man Cadet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</si>
</sst>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"/>
    </font>
    <font>
      <sz val="10"/>
      <name val="Century Gothic"/>
      <family val="2"/>
    </font>
    <font>
      <sz val="10"/>
      <name val="Century Gothic"/>
      <family val="2"/>
    </font>
    <font>
      <sz val="9"/>
      <color indexed="47"/>
      <name val="Century Gothic"/>
      <family val="2"/>
    </font>
    <font>
      <b/>
      <sz val="14"/>
      <color indexed="9"/>
      <name val="Century Gothic"/>
      <family val="2"/>
    </font>
    <font>
      <b/>
      <sz val="8"/>
      <color indexed="47"/>
      <name val="Century Gothic"/>
      <family val="2"/>
    </font>
    <font>
      <sz val="8"/>
      <name val="Verdana"/>
      <family val="2"/>
    </font>
    <font>
      <b/>
      <sz val="10"/>
      <name val="Century Gothic"/>
      <family val="2"/>
    </font>
    <font>
      <b/>
      <sz val="9"/>
      <color indexed="47"/>
      <name val="Century Gothic"/>
      <family val="2"/>
    </font>
    <font>
      <b/>
      <sz val="14"/>
      <color indexed="10"/>
      <name val="Century Gothic"/>
      <family val="2"/>
    </font>
    <font>
      <b/>
      <sz val="14"/>
      <color indexed="47"/>
      <name val="Century Gothic"/>
      <family val="2"/>
    </font>
    <font>
      <b/>
      <sz val="14"/>
      <color indexed="9"/>
      <name val="Arial"/>
      <family val="2"/>
    </font>
    <font>
      <b/>
      <sz val="9"/>
      <color indexed="9"/>
      <name val="Century Gothic"/>
      <family val="2"/>
    </font>
    <font>
      <b/>
      <i/>
      <sz val="9"/>
      <color indexed="9"/>
      <name val="Century Gothic"/>
      <family val="2"/>
    </font>
    <font>
      <b/>
      <sz val="10"/>
      <color indexed="9"/>
      <name val="Century Gothic"/>
      <family val="2"/>
    </font>
    <font>
      <b/>
      <sz val="10"/>
      <color theme="0"/>
      <name val="Century Gothic"/>
      <family val="2"/>
    </font>
    <font>
      <b/>
      <sz val="10"/>
      <color rgb="FF002060"/>
      <name val="Century Gothic"/>
      <family val="2"/>
    </font>
    <font>
      <b/>
      <sz val="9"/>
      <color rgb="FF002060"/>
      <name val="Century Gothic"/>
      <family val="2"/>
    </font>
    <font>
      <sz val="10"/>
      <color rgb="FFFF0000"/>
      <name val="Century Gothic"/>
      <family val="2"/>
    </font>
    <font>
      <b/>
      <sz val="12"/>
      <color theme="0"/>
      <name val="Century Gothic"/>
      <family val="2"/>
    </font>
    <font>
      <b/>
      <sz val="9"/>
      <color theme="3"/>
      <name val="Century Gothic"/>
      <family val="2"/>
    </font>
    <font>
      <b/>
      <i/>
      <sz val="8"/>
      <color indexed="9"/>
      <name val="Century Gothic"/>
      <family val="2"/>
    </font>
    <font>
      <b/>
      <sz val="9"/>
      <color indexed="9"/>
      <name val="Arial"/>
      <family val="2"/>
    </font>
    <font>
      <b/>
      <sz val="10"/>
      <color indexed="47"/>
      <name val="Arial"/>
      <family val="2"/>
    </font>
    <font>
      <b/>
      <sz val="8"/>
      <color indexed="9"/>
      <name val="Century Gothic"/>
      <family val="2"/>
    </font>
    <font>
      <b/>
      <sz val="10"/>
      <color theme="0" tint="-4.9989318521683403E-2"/>
      <name val="Century Gothic"/>
      <family val="2"/>
    </font>
    <font>
      <b/>
      <sz val="8"/>
      <color rgb="FFFF0000"/>
      <name val="Century Gothic"/>
      <family val="2"/>
    </font>
    <font>
      <sz val="10"/>
      <color theme="0"/>
      <name val="Century Gothic"/>
      <family val="2"/>
    </font>
    <font>
      <b/>
      <sz val="9"/>
      <color theme="0"/>
      <name val="Century Gothic"/>
      <family val="2"/>
    </font>
    <font>
      <sz val="10"/>
      <color rgb="FF002060"/>
      <name val="Century Gothic"/>
      <family val="2"/>
    </font>
    <font>
      <b/>
      <sz val="10"/>
      <color rgb="FFFF000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indexed="51"/>
        <bgColor indexed="51"/>
      </patternFill>
    </fill>
    <fill>
      <patternFill patternType="solid">
        <fgColor indexed="10"/>
        <bgColor indexed="1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1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14"/>
      </patternFill>
    </fill>
    <fill>
      <patternFill patternType="solid">
        <fgColor theme="0"/>
        <bgColor indexed="51"/>
      </patternFill>
    </fill>
  </fills>
  <borders count="71">
    <border>
      <left/>
      <right/>
      <top/>
      <bottom/>
      <diagonal/>
    </border>
    <border>
      <left style="hair">
        <color indexed="47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47"/>
      </bottom>
      <diagonal/>
    </border>
    <border>
      <left/>
      <right style="double">
        <color indexed="47"/>
      </right>
      <top/>
      <bottom/>
      <diagonal/>
    </border>
    <border>
      <left/>
      <right style="double">
        <color indexed="47"/>
      </right>
      <top/>
      <bottom style="double">
        <color indexed="47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47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double">
        <color indexed="47"/>
      </right>
      <top/>
      <bottom/>
      <diagonal/>
    </border>
    <border>
      <left/>
      <right style="hair">
        <color indexed="47"/>
      </right>
      <top/>
      <bottom/>
      <diagonal/>
    </border>
    <border>
      <left style="hair">
        <color indexed="47"/>
      </left>
      <right style="hair">
        <color indexed="47"/>
      </right>
      <top/>
      <bottom/>
      <diagonal/>
    </border>
    <border>
      <left style="double">
        <color indexed="47"/>
      </left>
      <right style="hair">
        <color indexed="47"/>
      </right>
      <top/>
      <bottom/>
      <diagonal/>
    </border>
    <border>
      <left style="hair">
        <color indexed="47"/>
      </left>
      <right/>
      <top style="double">
        <color indexed="47"/>
      </top>
      <bottom/>
      <diagonal/>
    </border>
    <border>
      <left style="double">
        <color indexed="47"/>
      </left>
      <right/>
      <top/>
      <bottom/>
      <diagonal/>
    </border>
    <border>
      <left/>
      <right style="hair">
        <color indexed="47"/>
      </right>
      <top/>
      <bottom style="hair">
        <color indexed="47"/>
      </bottom>
      <diagonal/>
    </border>
    <border>
      <left/>
      <right/>
      <top style="double">
        <color indexed="47"/>
      </top>
      <bottom/>
      <diagonal/>
    </border>
    <border>
      <left/>
      <right/>
      <top/>
      <bottom style="hair">
        <color indexed="47"/>
      </bottom>
      <diagonal/>
    </border>
    <border>
      <left style="double">
        <color indexed="47"/>
      </left>
      <right/>
      <top/>
      <bottom style="double">
        <color indexed="47"/>
      </bottom>
      <diagonal/>
    </border>
    <border>
      <left style="hair">
        <color indexed="47"/>
      </left>
      <right style="thin">
        <color theme="3" tint="-0.249977111117893"/>
      </right>
      <top/>
      <bottom/>
      <diagonal/>
    </border>
    <border>
      <left style="hair">
        <color indexed="47"/>
      </left>
      <right style="double">
        <color theme="3" tint="-0.249977111117893"/>
      </right>
      <top/>
      <bottom/>
      <diagonal/>
    </border>
    <border>
      <left style="medium">
        <color theme="3" tint="-0.249977111117893"/>
      </left>
      <right/>
      <top/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double">
        <color rgb="FF002060"/>
      </left>
      <right/>
      <top style="double">
        <color rgb="FF002060"/>
      </top>
      <bottom style="hair">
        <color indexed="47"/>
      </bottom>
      <diagonal/>
    </border>
    <border>
      <left/>
      <right/>
      <top style="double">
        <color rgb="FF002060"/>
      </top>
      <bottom style="hair">
        <color indexed="47"/>
      </bottom>
      <diagonal/>
    </border>
    <border>
      <left/>
      <right style="double">
        <color rgb="FF002060"/>
      </right>
      <top style="double">
        <color rgb="FF002060"/>
      </top>
      <bottom style="hair">
        <color indexed="47"/>
      </bottom>
      <diagonal/>
    </border>
    <border>
      <left/>
      <right/>
      <top style="double">
        <color indexed="47"/>
      </top>
      <bottom style="hair">
        <color indexed="47"/>
      </bottom>
      <diagonal/>
    </border>
    <border>
      <left/>
      <right style="double">
        <color rgb="FF002060"/>
      </right>
      <top style="double">
        <color indexed="47"/>
      </top>
      <bottom style="hair">
        <color indexed="47"/>
      </bottom>
      <diagonal/>
    </border>
    <border>
      <left style="double">
        <color rgb="FF002060"/>
      </left>
      <right style="hair">
        <color indexed="47"/>
      </right>
      <top/>
      <bottom/>
      <diagonal/>
    </border>
    <border>
      <left style="hair">
        <color indexed="47"/>
      </left>
      <right style="double">
        <color rgb="FF002060"/>
      </right>
      <top/>
      <bottom style="hair">
        <color indexed="47"/>
      </bottom>
      <diagonal/>
    </border>
    <border>
      <left/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hair">
        <color indexed="47"/>
      </left>
      <right style="double">
        <color rgb="FF002060"/>
      </right>
      <top style="hair">
        <color indexed="47"/>
      </top>
      <bottom style="hair">
        <color indexed="47"/>
      </bottom>
      <diagonal/>
    </border>
    <border>
      <left style="double">
        <color rgb="FF002060"/>
      </left>
      <right/>
      <top style="hair">
        <color indexed="64"/>
      </top>
      <bottom style="hair">
        <color indexed="64"/>
      </bottom>
      <diagonal/>
    </border>
    <border>
      <left style="double">
        <color rgb="FF002060"/>
      </left>
      <right style="hair">
        <color indexed="47"/>
      </right>
      <top/>
      <bottom style="double">
        <color indexed="47"/>
      </bottom>
      <diagonal/>
    </border>
    <border>
      <left style="hair">
        <color indexed="47"/>
      </left>
      <right style="double">
        <color rgb="FF002060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thin">
        <color rgb="FF002060"/>
      </right>
      <top/>
      <bottom/>
      <diagonal/>
    </border>
    <border>
      <left/>
      <right style="hair">
        <color indexed="47"/>
      </right>
      <top style="double">
        <color indexed="47"/>
      </top>
      <bottom/>
      <diagonal/>
    </border>
    <border>
      <left style="hair">
        <color indexed="47"/>
      </left>
      <right style="double">
        <color rgb="FF002060"/>
      </right>
      <top style="double">
        <color indexed="47"/>
      </top>
      <bottom/>
      <diagonal/>
    </border>
    <border>
      <left/>
      <right style="double">
        <color indexed="64"/>
      </right>
      <top style="double">
        <color rgb="FF002060"/>
      </top>
      <bottom style="hair">
        <color indexed="47"/>
      </bottom>
      <diagonal/>
    </border>
    <border>
      <left/>
      <right style="double">
        <color indexed="64"/>
      </right>
      <top/>
      <bottom style="hair">
        <color indexed="47"/>
      </bottom>
      <diagonal/>
    </border>
    <border>
      <left style="hair">
        <color indexed="47"/>
      </left>
      <right style="double">
        <color indexed="64"/>
      </right>
      <top/>
      <bottom/>
      <diagonal/>
    </border>
    <border>
      <left style="hair">
        <color indexed="47"/>
      </left>
      <right style="double">
        <color indexed="64"/>
      </right>
      <top style="hair">
        <color indexed="47"/>
      </top>
      <bottom style="hair">
        <color indexed="47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47"/>
      </left>
      <right style="double">
        <color indexed="64"/>
      </right>
      <top style="hair">
        <color indexed="64"/>
      </top>
      <bottom style="double">
        <color indexed="47"/>
      </bottom>
      <diagonal/>
    </border>
    <border>
      <left style="hair">
        <color indexed="47"/>
      </left>
      <right style="double">
        <color indexed="64"/>
      </right>
      <top style="hair">
        <color indexed="47"/>
      </top>
      <bottom style="double">
        <color indexed="47"/>
      </bottom>
      <diagonal/>
    </border>
    <border>
      <left/>
      <right style="double">
        <color indexed="64"/>
      </right>
      <top style="double">
        <color indexed="47"/>
      </top>
      <bottom style="hair">
        <color indexed="47"/>
      </bottom>
      <diagonal/>
    </border>
    <border>
      <left/>
      <right style="double">
        <color indexed="64"/>
      </right>
      <top style="hair">
        <color indexed="47"/>
      </top>
      <bottom style="hair">
        <color indexed="47"/>
      </bottom>
      <diagonal/>
    </border>
    <border>
      <left style="hair">
        <color indexed="47"/>
      </left>
      <right style="double">
        <color indexed="64"/>
      </right>
      <top/>
      <bottom style="hair">
        <color indexed="47"/>
      </bottom>
      <diagonal/>
    </border>
    <border>
      <left style="double">
        <color rgb="FF002060"/>
      </left>
      <right/>
      <top style="hair">
        <color indexed="47"/>
      </top>
      <bottom style="hair">
        <color indexed="47"/>
      </bottom>
      <diagonal/>
    </border>
    <border>
      <left/>
      <right style="hair">
        <color indexed="47"/>
      </right>
      <top style="hair">
        <color indexed="47"/>
      </top>
      <bottom style="double">
        <color rgb="FF002060"/>
      </bottom>
      <diagonal/>
    </border>
    <border>
      <left style="hair">
        <color indexed="47"/>
      </left>
      <right style="double">
        <color indexed="64"/>
      </right>
      <top style="hair">
        <color indexed="47"/>
      </top>
      <bottom style="double">
        <color rgb="FF002060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47"/>
      </left>
      <right style="double">
        <color indexed="64"/>
      </right>
      <top style="double">
        <color rgb="FF002060"/>
      </top>
      <bottom/>
      <diagonal/>
    </border>
    <border>
      <left style="hair">
        <color indexed="47"/>
      </left>
      <right style="double">
        <color indexed="64"/>
      </right>
      <top style="double">
        <color indexed="47"/>
      </top>
      <bottom/>
      <diagonal/>
    </border>
    <border>
      <left style="double">
        <color indexed="64"/>
      </left>
      <right/>
      <top style="hair">
        <color indexed="47"/>
      </top>
      <bottom style="hair">
        <color indexed="47"/>
      </bottom>
      <diagonal/>
    </border>
    <border>
      <left style="double">
        <color indexed="64"/>
      </left>
      <right/>
      <top style="double">
        <color indexed="47"/>
      </top>
      <bottom style="hair">
        <color indexed="47"/>
      </bottom>
      <diagonal/>
    </border>
    <border>
      <left style="medium">
        <color theme="3" tint="-0.249977111117893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rgb="FF002060"/>
      </top>
      <bottom style="hair">
        <color indexed="47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47"/>
      </left>
      <right style="thin">
        <color rgb="FF002060"/>
      </right>
      <top style="hair">
        <color indexed="47"/>
      </top>
      <bottom style="hair">
        <color indexed="47"/>
      </bottom>
      <diagonal/>
    </border>
    <border>
      <left style="hair">
        <color indexed="47"/>
      </left>
      <right style="thin">
        <color rgb="FF002060"/>
      </right>
      <top style="hair">
        <color indexed="47"/>
      </top>
      <bottom style="double">
        <color indexed="4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2060"/>
      </right>
      <top style="hair">
        <color indexed="47"/>
      </top>
      <bottom style="hair">
        <color indexed="47"/>
      </bottom>
      <diagonal/>
    </border>
    <border>
      <left style="hair">
        <color indexed="47"/>
      </left>
      <right style="thin">
        <color rgb="FF002060"/>
      </right>
      <top style="hair">
        <color indexed="47"/>
      </top>
      <bottom style="double">
        <color rgb="FF002060"/>
      </bottom>
      <diagonal/>
    </border>
    <border>
      <left style="double">
        <color indexed="64"/>
      </left>
      <right/>
      <top style="double">
        <color indexed="4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4" borderId="0" xfId="0" applyNumberFormat="1" applyFont="1" applyFill="1" applyBorder="1" applyAlignment="1" applyProtection="1">
      <alignment vertical="center"/>
      <protection locked="0"/>
    </xf>
    <xf numFmtId="0" fontId="10" fillId="4" borderId="0" xfId="0" applyNumberFormat="1" applyFont="1" applyFill="1" applyBorder="1" applyAlignment="1" applyProtection="1">
      <alignment vertical="center"/>
      <protection locked="0"/>
    </xf>
    <xf numFmtId="0" fontId="4" fillId="5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vertical="top" wrapText="1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1" fillId="3" borderId="0" xfId="0" applyNumberFormat="1" applyFont="1" applyFill="1" applyBorder="1" applyAlignment="1" applyProtection="1">
      <protection locked="0"/>
    </xf>
    <xf numFmtId="0" fontId="9" fillId="3" borderId="0" xfId="0" applyNumberFormat="1" applyFont="1" applyFill="1" applyBorder="1" applyAlignment="1" applyProtection="1">
      <alignment vertical="center"/>
      <protection locked="0"/>
    </xf>
    <xf numFmtId="0" fontId="3" fillId="3" borderId="0" xfId="0" applyNumberFormat="1" applyFont="1" applyFill="1" applyBorder="1" applyAlignment="1" applyProtection="1">
      <alignment vertical="center"/>
      <protection locked="0"/>
    </xf>
    <xf numFmtId="0" fontId="8" fillId="3" borderId="0" xfId="0" applyNumberFormat="1" applyFont="1" applyFill="1" applyBorder="1" applyAlignment="1" applyProtection="1">
      <alignment vertical="center"/>
      <protection locked="0"/>
    </xf>
    <xf numFmtId="0" fontId="2" fillId="6" borderId="0" xfId="0" applyNumberFormat="1" applyFont="1" applyFill="1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10" fillId="3" borderId="0" xfId="0" applyNumberFormat="1" applyFont="1" applyFill="1" applyBorder="1" applyAlignment="1" applyProtection="1">
      <alignment vertical="center"/>
      <protection locked="0"/>
    </xf>
    <xf numFmtId="0" fontId="2" fillId="7" borderId="0" xfId="0" applyNumberFormat="1" applyFont="1" applyFill="1" applyBorder="1" applyAlignment="1" applyProtection="1">
      <protection locked="0"/>
    </xf>
    <xf numFmtId="0" fontId="7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left"/>
    </xf>
    <xf numFmtId="0" fontId="8" fillId="10" borderId="8" xfId="0" applyFont="1" applyFill="1" applyBorder="1" applyAlignment="1">
      <alignment horizontal="center"/>
    </xf>
    <xf numFmtId="0" fontId="12" fillId="5" borderId="9" xfId="0" applyNumberFormat="1" applyFont="1" applyFill="1" applyBorder="1" applyAlignment="1" applyProtection="1">
      <alignment horizontal="center" vertical="center"/>
      <protection locked="0"/>
    </xf>
    <xf numFmtId="0" fontId="12" fillId="5" borderId="10" xfId="0" applyNumberFormat="1" applyFont="1" applyFill="1" applyBorder="1" applyAlignment="1" applyProtection="1">
      <alignment horizontal="center" vertical="center"/>
      <protection locked="0"/>
    </xf>
    <xf numFmtId="0" fontId="12" fillId="5" borderId="11" xfId="0" applyNumberFormat="1" applyFont="1" applyFill="1" applyBorder="1" applyAlignment="1" applyProtection="1">
      <alignment horizontal="center" vertical="center"/>
      <protection locked="0"/>
    </xf>
    <xf numFmtId="0" fontId="13" fillId="5" borderId="12" xfId="0" applyNumberFormat="1" applyFont="1" applyFill="1" applyBorder="1" applyAlignment="1" applyProtection="1">
      <alignment horizontal="center" vertical="center"/>
      <protection locked="0"/>
    </xf>
    <xf numFmtId="0" fontId="13" fillId="5" borderId="12" xfId="0" applyFont="1" applyFill="1" applyBorder="1" applyAlignment="1" applyProtection="1">
      <alignment horizontal="center" vertical="center"/>
      <protection locked="0"/>
    </xf>
    <xf numFmtId="0" fontId="13" fillId="5" borderId="10" xfId="0" applyFont="1" applyFill="1" applyBorder="1" applyAlignment="1" applyProtection="1">
      <alignment horizontal="center" vertical="center"/>
      <protection locked="0"/>
    </xf>
    <xf numFmtId="0" fontId="13" fillId="5" borderId="9" xfId="0" applyFont="1" applyFill="1" applyBorder="1" applyAlignment="1" applyProtection="1">
      <alignment horizontal="center" vertical="center"/>
      <protection locked="0"/>
    </xf>
    <xf numFmtId="0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12" fillId="5" borderId="13" xfId="0" applyNumberFormat="1" applyFont="1" applyFill="1" applyBorder="1" applyAlignment="1" applyProtection="1">
      <alignment horizontal="center" vertical="center"/>
      <protection locked="0"/>
    </xf>
    <xf numFmtId="0" fontId="7" fillId="11" borderId="0" xfId="0" applyNumberFormat="1" applyFont="1" applyFill="1" applyBorder="1" applyAlignment="1" applyProtection="1">
      <alignment horizontal="center"/>
      <protection locked="0"/>
    </xf>
    <xf numFmtId="0" fontId="13" fillId="5" borderId="19" xfId="0" applyNumberFormat="1" applyFont="1" applyFill="1" applyBorder="1" applyAlignment="1" applyProtection="1">
      <alignment horizontal="center" vertical="center"/>
      <protection locked="0"/>
    </xf>
    <xf numFmtId="0" fontId="13" fillId="5" borderId="19" xfId="0" applyFont="1" applyFill="1" applyBorder="1" applyAlignment="1" applyProtection="1">
      <alignment horizontal="center" vertical="center"/>
      <protection locked="0"/>
    </xf>
    <xf numFmtId="0" fontId="13" fillId="5" borderId="20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top" wrapText="1"/>
    </xf>
    <xf numFmtId="0" fontId="2" fillId="3" borderId="21" xfId="0" applyNumberFormat="1" applyFont="1" applyFill="1" applyBorder="1" applyAlignment="1" applyProtection="1">
      <protection locked="0"/>
    </xf>
    <xf numFmtId="0" fontId="18" fillId="3" borderId="0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8" fillId="3" borderId="21" xfId="0" applyNumberFormat="1" applyFont="1" applyFill="1" applyBorder="1" applyAlignment="1" applyProtection="1">
      <protection locked="0"/>
    </xf>
    <xf numFmtId="2" fontId="0" fillId="0" borderId="0" xfId="0" applyNumberFormat="1" applyAlignment="1">
      <alignment horizontal="left"/>
    </xf>
    <xf numFmtId="0" fontId="1" fillId="9" borderId="4" xfId="0" applyNumberFormat="1" applyFont="1" applyFill="1" applyBorder="1" applyAlignment="1" applyProtection="1">
      <alignment horizontal="center"/>
      <protection locked="0"/>
    </xf>
    <xf numFmtId="0" fontId="1" fillId="9" borderId="0" xfId="0" applyNumberFormat="1" applyFont="1" applyFill="1" applyBorder="1" applyAlignment="1" applyProtection="1">
      <alignment horizontal="center"/>
      <protection locked="0"/>
    </xf>
    <xf numFmtId="0" fontId="13" fillId="11" borderId="12" xfId="0" applyFont="1" applyFill="1" applyBorder="1" applyAlignment="1" applyProtection="1">
      <alignment horizontal="center" vertical="center"/>
      <protection locked="0"/>
    </xf>
    <xf numFmtId="0" fontId="13" fillId="11" borderId="19" xfId="0" applyFont="1" applyFill="1" applyBorder="1" applyAlignment="1" applyProtection="1">
      <alignment horizontal="center" vertical="center"/>
      <protection locked="0"/>
    </xf>
    <xf numFmtId="0" fontId="8" fillId="10" borderId="33" xfId="0" applyFont="1" applyFill="1" applyBorder="1" applyAlignment="1">
      <alignment horizontal="center"/>
    </xf>
    <xf numFmtId="2" fontId="8" fillId="10" borderId="34" xfId="0" applyNumberFormat="1" applyFont="1" applyFill="1" applyBorder="1" applyAlignment="1">
      <alignment horizontal="center"/>
    </xf>
    <xf numFmtId="0" fontId="21" fillId="5" borderId="28" xfId="0" applyNumberFormat="1" applyFont="1" applyFill="1" applyBorder="1" applyAlignment="1" applyProtection="1">
      <alignment horizontal="center" vertical="center"/>
      <protection locked="0"/>
    </xf>
    <xf numFmtId="0" fontId="21" fillId="5" borderId="35" xfId="0" applyNumberFormat="1" applyFont="1" applyFill="1" applyBorder="1" applyAlignment="1" applyProtection="1">
      <alignment horizontal="center" vertical="center"/>
      <protection locked="0"/>
    </xf>
    <xf numFmtId="0" fontId="21" fillId="5" borderId="36" xfId="0" applyNumberFormat="1" applyFont="1" applyFill="1" applyBorder="1" applyAlignment="1" applyProtection="1">
      <alignment horizontal="center" vertical="center"/>
      <protection locked="0"/>
    </xf>
    <xf numFmtId="0" fontId="21" fillId="5" borderId="37" xfId="0" applyNumberFormat="1" applyFont="1" applyFill="1" applyBorder="1" applyAlignment="1" applyProtection="1">
      <alignment horizontal="center" vertical="center"/>
      <protection locked="0"/>
    </xf>
    <xf numFmtId="2" fontId="8" fillId="10" borderId="43" xfId="0" applyNumberFormat="1" applyFont="1" applyFill="1" applyBorder="1" applyAlignment="1">
      <alignment horizontal="center"/>
    </xf>
    <xf numFmtId="2" fontId="8" fillId="10" borderId="44" xfId="0" applyNumberFormat="1" applyFont="1" applyFill="1" applyBorder="1" applyAlignment="1">
      <alignment horizontal="center"/>
    </xf>
    <xf numFmtId="0" fontId="8" fillId="10" borderId="49" xfId="0" applyFont="1" applyFill="1" applyBorder="1" applyAlignment="1">
      <alignment horizontal="center"/>
    </xf>
    <xf numFmtId="2" fontId="8" fillId="10" borderId="50" xfId="0" applyNumberFormat="1" applyFont="1" applyFill="1" applyBorder="1" applyAlignment="1">
      <alignment horizontal="center"/>
    </xf>
    <xf numFmtId="0" fontId="13" fillId="5" borderId="52" xfId="0" applyNumberFormat="1" applyFont="1" applyFill="1" applyBorder="1" applyAlignment="1" applyProtection="1">
      <alignment horizontal="center" vertical="center"/>
      <protection locked="0"/>
    </xf>
    <xf numFmtId="0" fontId="13" fillId="5" borderId="40" xfId="0" applyNumberFormat="1" applyFont="1" applyFill="1" applyBorder="1" applyAlignment="1" applyProtection="1">
      <alignment horizontal="center" vertical="center"/>
      <protection locked="0"/>
    </xf>
    <xf numFmtId="0" fontId="21" fillId="5" borderId="53" xfId="0" applyNumberFormat="1" applyFont="1" applyFill="1" applyBorder="1" applyAlignment="1" applyProtection="1">
      <alignment horizontal="center" vertical="center"/>
      <protection locked="0"/>
    </xf>
    <xf numFmtId="0" fontId="13" fillId="5" borderId="51" xfId="0" applyNumberFormat="1" applyFont="1" applyFill="1" applyBorder="1" applyAlignment="1" applyProtection="1">
      <alignment horizontal="center" vertical="center"/>
      <protection locked="0"/>
    </xf>
    <xf numFmtId="164" fontId="19" fillId="15" borderId="0" xfId="0" applyNumberFormat="1" applyFont="1" applyFill="1" applyBorder="1"/>
    <xf numFmtId="0" fontId="18" fillId="3" borderId="56" xfId="0" applyNumberFormat="1" applyFont="1" applyFill="1" applyBorder="1" applyAlignment="1" applyProtection="1">
      <protection locked="0"/>
    </xf>
    <xf numFmtId="0" fontId="8" fillId="3" borderId="57" xfId="0" applyNumberFormat="1" applyFont="1" applyFill="1" applyBorder="1" applyAlignment="1" applyProtection="1">
      <alignment vertical="center"/>
      <protection locked="0"/>
    </xf>
    <xf numFmtId="0" fontId="10" fillId="3" borderId="57" xfId="0" applyNumberFormat="1" applyFont="1" applyFill="1" applyBorder="1" applyAlignment="1" applyProtection="1">
      <alignment vertical="center"/>
      <protection locked="0"/>
    </xf>
    <xf numFmtId="0" fontId="2" fillId="3" borderId="57" xfId="0" applyNumberFormat="1" applyFont="1" applyFill="1" applyBorder="1" applyAlignment="1" applyProtection="1">
      <protection locked="0"/>
    </xf>
    <xf numFmtId="0" fontId="18" fillId="3" borderId="57" xfId="0" applyNumberFormat="1" applyFont="1" applyFill="1" applyBorder="1" applyAlignment="1" applyProtection="1">
      <protection locked="0"/>
    </xf>
    <xf numFmtId="164" fontId="19" fillId="12" borderId="22" xfId="0" applyNumberFormat="1" applyFont="1" applyFill="1" applyBorder="1"/>
    <xf numFmtId="1" fontId="16" fillId="14" borderId="58" xfId="0" applyNumberFormat="1" applyFont="1" applyFill="1" applyBorder="1" applyAlignment="1">
      <alignment horizontal="center"/>
    </xf>
    <xf numFmtId="0" fontId="16" fillId="14" borderId="58" xfId="0" applyFont="1" applyFill="1" applyBorder="1" applyAlignment="1">
      <alignment horizontal="center"/>
    </xf>
    <xf numFmtId="1" fontId="25" fillId="14" borderId="58" xfId="0" applyNumberFormat="1" applyFont="1" applyFill="1" applyBorder="1" applyAlignment="1">
      <alignment horizontal="center"/>
    </xf>
    <xf numFmtId="0" fontId="27" fillId="9" borderId="21" xfId="0" applyNumberFormat="1" applyFont="1" applyFill="1" applyBorder="1" applyAlignment="1" applyProtection="1">
      <protection locked="0"/>
    </xf>
    <xf numFmtId="0" fontId="15" fillId="9" borderId="0" xfId="0" quotePrefix="1" applyFont="1" applyFill="1" applyBorder="1" applyAlignment="1">
      <alignment horizontal="center"/>
    </xf>
    <xf numFmtId="0" fontId="15" fillId="9" borderId="0" xfId="0" applyFont="1" applyFill="1" applyBorder="1" applyAlignment="1">
      <alignment horizontal="left" wrapText="1"/>
    </xf>
    <xf numFmtId="0" fontId="15" fillId="9" borderId="0" xfId="0" applyFont="1" applyFill="1" applyBorder="1" applyAlignment="1">
      <alignment horizontal="left"/>
    </xf>
    <xf numFmtId="0" fontId="15" fillId="9" borderId="0" xfId="0" applyNumberFormat="1" applyFont="1" applyFill="1" applyBorder="1" applyAlignment="1" applyProtection="1">
      <alignment horizontal="center"/>
      <protection locked="0"/>
    </xf>
    <xf numFmtId="1" fontId="15" fillId="9" borderId="0" xfId="0" applyNumberFormat="1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27" fillId="9" borderId="0" xfId="0" applyNumberFormat="1" applyFont="1" applyFill="1" applyBorder="1" applyAlignment="1" applyProtection="1">
      <protection locked="0"/>
    </xf>
    <xf numFmtId="0" fontId="27" fillId="16" borderId="0" xfId="0" applyNumberFormat="1" applyFont="1" applyFill="1" applyBorder="1" applyAlignment="1" applyProtection="1">
      <protection locked="0"/>
    </xf>
    <xf numFmtId="0" fontId="27" fillId="9" borderId="0" xfId="0" applyNumberFormat="1" applyFont="1" applyFill="1" applyBorder="1" applyAlignment="1" applyProtection="1">
      <alignment horizontal="center"/>
      <protection locked="0"/>
    </xf>
    <xf numFmtId="0" fontId="28" fillId="9" borderId="0" xfId="0" applyFont="1" applyFill="1" applyBorder="1" applyAlignment="1">
      <alignment horizontal="left" wrapText="1"/>
    </xf>
    <xf numFmtId="0" fontId="28" fillId="9" borderId="0" xfId="0" applyFont="1" applyFill="1" applyBorder="1" applyAlignment="1">
      <alignment horizontal="left"/>
    </xf>
    <xf numFmtId="0" fontId="16" fillId="9" borderId="0" xfId="0" applyFont="1" applyFill="1" applyBorder="1" applyAlignment="1">
      <alignment horizontal="left" wrapText="1"/>
    </xf>
    <xf numFmtId="0" fontId="16" fillId="9" borderId="0" xfId="0" applyFont="1" applyFill="1" applyBorder="1" applyAlignment="1">
      <alignment horizontal="left"/>
    </xf>
    <xf numFmtId="0" fontId="16" fillId="9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16" fillId="9" borderId="59" xfId="0" quotePrefix="1" applyFont="1" applyFill="1" applyBorder="1" applyAlignment="1">
      <alignment horizontal="center"/>
    </xf>
    <xf numFmtId="0" fontId="16" fillId="14" borderId="58" xfId="0" applyFont="1" applyFill="1" applyBorder="1" applyAlignment="1">
      <alignment horizontal="left" wrapText="1"/>
    </xf>
    <xf numFmtId="0" fontId="16" fillId="14" borderId="58" xfId="0" applyFont="1" applyFill="1" applyBorder="1" applyAlignment="1">
      <alignment horizontal="left"/>
    </xf>
    <xf numFmtId="0" fontId="16" fillId="14" borderId="58" xfId="0" applyNumberFormat="1" applyFont="1" applyFill="1" applyBorder="1" applyAlignment="1" applyProtection="1">
      <alignment horizontal="center"/>
      <protection locked="0"/>
    </xf>
    <xf numFmtId="0" fontId="16" fillId="0" borderId="58" xfId="0" applyFont="1" applyBorder="1"/>
    <xf numFmtId="0" fontId="16" fillId="9" borderId="58" xfId="0" quotePrefix="1" applyFont="1" applyFill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6" fillId="9" borderId="61" xfId="0" quotePrefix="1" applyFont="1" applyFill="1" applyBorder="1" applyAlignment="1">
      <alignment horizontal="center"/>
    </xf>
    <xf numFmtId="0" fontId="16" fillId="9" borderId="58" xfId="0" applyFont="1" applyFill="1" applyBorder="1" applyAlignment="1">
      <alignment horizontal="left" wrapText="1"/>
    </xf>
    <xf numFmtId="0" fontId="16" fillId="9" borderId="58" xfId="0" applyFont="1" applyFill="1" applyBorder="1" applyAlignment="1">
      <alignment horizontal="left"/>
    </xf>
    <xf numFmtId="0" fontId="16" fillId="9" borderId="58" xfId="0" applyNumberFormat="1" applyFont="1" applyFill="1" applyBorder="1" applyAlignment="1" applyProtection="1">
      <alignment horizontal="center"/>
      <protection locked="0"/>
    </xf>
    <xf numFmtId="0" fontId="16" fillId="9" borderId="58" xfId="0" applyFont="1" applyFill="1" applyBorder="1" applyAlignment="1">
      <alignment horizontal="center"/>
    </xf>
    <xf numFmtId="0" fontId="27" fillId="3" borderId="0" xfId="0" applyNumberFormat="1" applyFont="1" applyFill="1" applyBorder="1" applyAlignment="1" applyProtection="1">
      <protection locked="0"/>
    </xf>
    <xf numFmtId="0" fontId="27" fillId="9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2" fontId="8" fillId="10" borderId="63" xfId="0" applyNumberFormat="1" applyFont="1" applyFill="1" applyBorder="1" applyAlignment="1">
      <alignment horizontal="center"/>
    </xf>
    <xf numFmtId="0" fontId="16" fillId="9" borderId="0" xfId="0" quotePrefix="1" applyFont="1" applyFill="1" applyBorder="1" applyAlignment="1">
      <alignment horizontal="center"/>
    </xf>
    <xf numFmtId="0" fontId="29" fillId="2" borderId="0" xfId="0" applyNumberFormat="1" applyFont="1" applyFill="1" applyBorder="1" applyAlignment="1" applyProtection="1">
      <protection locked="0"/>
    </xf>
    <xf numFmtId="0" fontId="29" fillId="9" borderId="0" xfId="0" applyNumberFormat="1" applyFont="1" applyFill="1" applyBorder="1" applyAlignment="1" applyProtection="1">
      <protection locked="0"/>
    </xf>
    <xf numFmtId="0" fontId="29" fillId="0" borderId="0" xfId="0" applyNumberFormat="1" applyFont="1" applyFill="1" applyBorder="1" applyAlignment="1" applyProtection="1">
      <protection locked="0"/>
    </xf>
    <xf numFmtId="1" fontId="16" fillId="14" borderId="64" xfId="0" applyNumberFormat="1" applyFont="1" applyFill="1" applyBorder="1" applyAlignment="1">
      <alignment horizontal="center"/>
    </xf>
    <xf numFmtId="1" fontId="30" fillId="14" borderId="58" xfId="0" applyNumberFormat="1" applyFont="1" applyFill="1" applyBorder="1" applyAlignment="1">
      <alignment horizontal="center"/>
    </xf>
    <xf numFmtId="2" fontId="8" fillId="10" borderId="68" xfId="0" applyNumberFormat="1" applyFont="1" applyFill="1" applyBorder="1" applyAlignment="1">
      <alignment horizontal="center"/>
    </xf>
    <xf numFmtId="1" fontId="25" fillId="14" borderId="66" xfId="0" applyNumberFormat="1" applyFont="1" applyFill="1" applyBorder="1" applyAlignment="1">
      <alignment horizontal="center"/>
    </xf>
    <xf numFmtId="1" fontId="15" fillId="14" borderId="58" xfId="0" applyNumberFormat="1" applyFont="1" applyFill="1" applyBorder="1" applyAlignment="1">
      <alignment horizontal="center"/>
    </xf>
    <xf numFmtId="0" fontId="18" fillId="14" borderId="58" xfId="0" applyNumberFormat="1" applyFont="1" applyFill="1" applyBorder="1" applyAlignment="1" applyProtection="1">
      <protection locked="0"/>
    </xf>
    <xf numFmtId="0" fontId="18" fillId="14" borderId="70" xfId="0" applyNumberFormat="1" applyFont="1" applyFill="1" applyBorder="1" applyAlignment="1" applyProtection="1">
      <protection locked="0"/>
    </xf>
    <xf numFmtId="0" fontId="18" fillId="14" borderId="0" xfId="0" applyNumberFormat="1" applyFont="1" applyFill="1" applyBorder="1" applyAlignment="1" applyProtection="1">
      <protection locked="0"/>
    </xf>
    <xf numFmtId="0" fontId="16" fillId="14" borderId="65" xfId="0" applyFont="1" applyFill="1" applyBorder="1" applyAlignment="1">
      <alignment horizontal="left" wrapText="1"/>
    </xf>
    <xf numFmtId="0" fontId="16" fillId="14" borderId="65" xfId="0" applyFont="1" applyFill="1" applyBorder="1" applyAlignment="1">
      <alignment horizontal="left"/>
    </xf>
    <xf numFmtId="0" fontId="16" fillId="14" borderId="65" xfId="0" applyNumberFormat="1" applyFont="1" applyFill="1" applyBorder="1" applyAlignment="1" applyProtection="1">
      <alignment horizontal="center"/>
      <protection locked="0"/>
    </xf>
    <xf numFmtId="0" fontId="30" fillId="14" borderId="58" xfId="0" applyFont="1" applyFill="1" applyBorder="1" applyAlignment="1">
      <alignment horizontal="left" wrapText="1"/>
    </xf>
    <xf numFmtId="0" fontId="30" fillId="14" borderId="58" xfId="0" applyFont="1" applyFill="1" applyBorder="1" applyAlignment="1">
      <alignment horizontal="left"/>
    </xf>
    <xf numFmtId="0" fontId="30" fillId="14" borderId="58" xfId="0" applyNumberFormat="1" applyFont="1" applyFill="1" applyBorder="1" applyAlignment="1" applyProtection="1">
      <alignment horizontal="center"/>
      <protection locked="0"/>
    </xf>
    <xf numFmtId="0" fontId="17" fillId="14" borderId="58" xfId="0" applyFont="1" applyFill="1" applyBorder="1" applyAlignment="1">
      <alignment horizontal="left" wrapText="1"/>
    </xf>
    <xf numFmtId="0" fontId="17" fillId="14" borderId="58" xfId="0" applyFont="1" applyFill="1" applyBorder="1" applyAlignment="1">
      <alignment vertical="center" wrapText="1"/>
    </xf>
    <xf numFmtId="0" fontId="12" fillId="5" borderId="55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45" xfId="0" applyNumberFormat="1" applyFont="1" applyFill="1" applyBorder="1" applyAlignment="1" applyProtection="1">
      <alignment horizontal="center" vertical="center" wrapText="1"/>
      <protection locked="0"/>
    </xf>
    <xf numFmtId="15" fontId="20" fillId="13" borderId="54" xfId="0" applyNumberFormat="1" applyFont="1" applyFill="1" applyBorder="1" applyAlignment="1" applyProtection="1">
      <alignment horizontal="center" vertical="center"/>
      <protection locked="0"/>
    </xf>
    <xf numFmtId="15" fontId="20" fillId="13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 wrapText="1"/>
    </xf>
    <xf numFmtId="0" fontId="22" fillId="5" borderId="38" xfId="0" applyFont="1" applyFill="1" applyBorder="1" applyAlignment="1">
      <alignment horizontal="center" vertical="center" wrapText="1"/>
    </xf>
    <xf numFmtId="15" fontId="20" fillId="13" borderId="28" xfId="0" applyNumberFormat="1" applyFont="1" applyFill="1" applyBorder="1" applyAlignment="1" applyProtection="1">
      <alignment horizontal="center" vertical="center"/>
      <protection locked="0"/>
    </xf>
    <xf numFmtId="15" fontId="20" fillId="13" borderId="40" xfId="0" applyNumberFormat="1" applyFont="1" applyFill="1" applyBorder="1" applyAlignment="1" applyProtection="1">
      <alignment horizontal="center" vertical="center"/>
      <protection locked="0"/>
    </xf>
    <xf numFmtId="0" fontId="12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39" xfId="0" applyNumberFormat="1" applyFont="1" applyFill="1" applyBorder="1" applyAlignment="1" applyProtection="1">
      <alignment horizontal="center" vertical="center" wrapText="1"/>
      <protection locked="0"/>
    </xf>
    <xf numFmtId="15" fontId="20" fillId="13" borderId="30" xfId="0" applyNumberFormat="1" applyFont="1" applyFill="1" applyBorder="1" applyAlignment="1" applyProtection="1">
      <alignment horizontal="center" vertical="center"/>
      <protection locked="0"/>
    </xf>
    <xf numFmtId="0" fontId="20" fillId="13" borderId="41" xfId="0" applyNumberFormat="1" applyFont="1" applyFill="1" applyBorder="1" applyAlignment="1" applyProtection="1">
      <alignment horizontal="center" vertical="center"/>
      <protection locked="0"/>
    </xf>
    <xf numFmtId="0" fontId="22" fillId="5" borderId="24" xfId="0" applyFont="1" applyFill="1" applyBorder="1" applyAlignment="1">
      <alignment horizontal="center" vertical="center" wrapText="1"/>
    </xf>
    <xf numFmtId="15" fontId="17" fillId="13" borderId="54" xfId="0" applyNumberFormat="1" applyFont="1" applyFill="1" applyBorder="1" applyAlignment="1" applyProtection="1">
      <alignment horizontal="center" vertical="center"/>
      <protection locked="0"/>
    </xf>
    <xf numFmtId="15" fontId="17" fillId="13" borderId="46" xfId="0" applyNumberFormat="1" applyFont="1" applyFill="1" applyBorder="1" applyAlignment="1" applyProtection="1">
      <alignment horizontal="center" vertical="center"/>
      <protection locked="0"/>
    </xf>
    <xf numFmtId="0" fontId="12" fillId="5" borderId="55" xfId="0" applyFont="1" applyFill="1" applyBorder="1" applyAlignment="1" applyProtection="1">
      <alignment horizontal="center" vertical="center" wrapText="1"/>
      <protection locked="0"/>
    </xf>
    <xf numFmtId="0" fontId="12" fillId="5" borderId="45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23" fillId="3" borderId="41" xfId="0" applyFont="1" applyFill="1" applyBorder="1" applyAlignment="1">
      <alignment horizontal="center" vertical="center"/>
    </xf>
    <xf numFmtId="15" fontId="20" fillId="13" borderId="15" xfId="0" applyNumberFormat="1" applyFont="1" applyFill="1" applyBorder="1" applyAlignment="1" applyProtection="1">
      <alignment horizontal="center" vertical="center"/>
      <protection locked="0"/>
    </xf>
    <xf numFmtId="0" fontId="20" fillId="13" borderId="47" xfId="0" applyNumberFormat="1" applyFont="1" applyFill="1" applyBorder="1" applyAlignment="1" applyProtection="1">
      <alignment horizontal="center" vertical="center"/>
      <protection locked="0"/>
    </xf>
    <xf numFmtId="0" fontId="14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45" xfId="0" applyNumberFormat="1" applyFont="1" applyFill="1" applyBorder="1" applyAlignment="1" applyProtection="1">
      <alignment horizontal="center" vertical="center" wrapText="1"/>
      <protection locked="0"/>
    </xf>
    <xf numFmtId="0" fontId="20" fillId="13" borderId="31" xfId="0" applyNumberFormat="1" applyFont="1" applyFill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>
      <alignment horizontal="center" vertical="center"/>
    </xf>
    <xf numFmtId="0" fontId="12" fillId="5" borderId="17" xfId="0" applyNumberFormat="1" applyFont="1" applyFill="1" applyBorder="1" applyAlignment="1" applyProtection="1">
      <alignment horizontal="center" vertical="center" wrapText="1"/>
      <protection locked="0"/>
    </xf>
    <xf numFmtId="15" fontId="17" fillId="13" borderId="30" xfId="0" applyNumberFormat="1" applyFont="1" applyFill="1" applyBorder="1" applyAlignment="1" applyProtection="1">
      <alignment horizontal="center" vertical="center"/>
      <protection locked="0"/>
    </xf>
    <xf numFmtId="0" fontId="17" fillId="13" borderId="41" xfId="0" applyFont="1" applyFill="1" applyBorder="1" applyAlignment="1" applyProtection="1">
      <alignment horizontal="center" vertical="center"/>
      <protection locked="0"/>
    </xf>
    <xf numFmtId="0" fontId="5" fillId="10" borderId="14" xfId="0" applyFont="1" applyFill="1" applyBorder="1" applyAlignment="1" applyProtection="1">
      <alignment horizontal="center" vertical="center" wrapText="1"/>
      <protection locked="0"/>
    </xf>
    <xf numFmtId="0" fontId="5" fillId="10" borderId="0" xfId="0" applyFont="1" applyFill="1" applyBorder="1" applyAlignment="1" applyProtection="1">
      <alignment horizontal="center" vertical="center" wrapText="1"/>
      <protection locked="0"/>
    </xf>
    <xf numFmtId="0" fontId="5" fillId="10" borderId="18" xfId="0" applyFont="1" applyFill="1" applyBorder="1" applyAlignment="1" applyProtection="1">
      <alignment horizontal="center" vertical="center" wrapText="1"/>
      <protection locked="0"/>
    </xf>
    <xf numFmtId="0" fontId="5" fillId="10" borderId="4" xfId="0" applyFont="1" applyFill="1" applyBorder="1" applyAlignment="1" applyProtection="1">
      <alignment horizontal="center" vertical="center" wrapText="1"/>
      <protection locked="0"/>
    </xf>
    <xf numFmtId="0" fontId="8" fillId="3" borderId="41" xfId="0" applyFont="1" applyFill="1" applyBorder="1" applyAlignment="1">
      <alignment horizontal="center" vertical="center"/>
    </xf>
    <xf numFmtId="15" fontId="20" fillId="13" borderId="10" xfId="0" applyNumberFormat="1" applyFont="1" applyFill="1" applyBorder="1" applyAlignment="1" applyProtection="1">
      <alignment horizontal="center" vertical="center"/>
      <protection locked="0"/>
    </xf>
    <xf numFmtId="0" fontId="8" fillId="3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4" fillId="8" borderId="69" xfId="0" applyFont="1" applyFill="1" applyBorder="1" applyAlignment="1">
      <alignment horizontal="center" vertical="center" wrapText="1"/>
    </xf>
    <xf numFmtId="0" fontId="14" fillId="8" borderId="57" xfId="0" applyFont="1" applyFill="1" applyBorder="1" applyAlignment="1">
      <alignment horizontal="center" vertical="center" wrapText="1"/>
    </xf>
    <xf numFmtId="0" fontId="14" fillId="5" borderId="26" xfId="0" applyNumberFormat="1" applyFont="1" applyFill="1" applyBorder="1" applyAlignment="1" applyProtection="1">
      <alignment horizontal="center" vertical="center"/>
      <protection locked="0"/>
    </xf>
    <xf numFmtId="0" fontId="14" fillId="5" borderId="45" xfId="0" applyNumberFormat="1" applyFont="1" applyFill="1" applyBorder="1" applyAlignment="1" applyProtection="1">
      <alignment horizontal="center" vertical="center"/>
      <protection locked="0"/>
    </xf>
    <xf numFmtId="0" fontId="8" fillId="9" borderId="48" xfId="0" applyFont="1" applyFill="1" applyBorder="1" applyAlignment="1">
      <alignment horizontal="center" vertical="center"/>
    </xf>
    <xf numFmtId="0" fontId="8" fillId="9" borderId="67" xfId="0" applyFont="1" applyFill="1" applyBorder="1" applyAlignment="1">
      <alignment horizontal="center" vertical="center"/>
    </xf>
    <xf numFmtId="0" fontId="22" fillId="5" borderId="60" xfId="0" applyFont="1" applyFill="1" applyBorder="1" applyAlignment="1">
      <alignment horizontal="center" vertical="center" wrapText="1"/>
    </xf>
    <xf numFmtId="0" fontId="22" fillId="5" borderId="25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12" fillId="11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11" borderId="38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26" xfId="0" applyNumberFormat="1" applyFont="1" applyFill="1" applyBorder="1" applyAlignment="1" applyProtection="1">
      <alignment horizontal="center" vertical="center" shrinkToFit="1"/>
      <protection locked="0"/>
    </xf>
    <xf numFmtId="0" fontId="14" fillId="5" borderId="27" xfId="0" applyNumberFormat="1" applyFont="1" applyFill="1" applyBorder="1" applyAlignment="1" applyProtection="1">
      <alignment horizontal="center" vertical="center" shrinkToFit="1"/>
      <protection locked="0"/>
    </xf>
    <xf numFmtId="15" fontId="17" fillId="13" borderId="15" xfId="0" applyNumberFormat="1" applyFont="1" applyFill="1" applyBorder="1" applyAlignment="1" applyProtection="1">
      <alignment horizontal="center" vertical="center"/>
      <protection locked="0"/>
    </xf>
    <xf numFmtId="0" fontId="17" fillId="13" borderId="29" xfId="0" applyFont="1" applyFill="1" applyBorder="1" applyAlignment="1" applyProtection="1">
      <alignment horizontal="center" vertical="center"/>
      <protection locked="0"/>
    </xf>
    <xf numFmtId="0" fontId="14" fillId="5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5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5" borderId="55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5" borderId="45" xfId="0" applyNumberFormat="1" applyFont="1" applyFill="1" applyBorder="1" applyAlignment="1" applyProtection="1">
      <alignment horizontal="center" vertical="center" wrapText="1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981075</xdr:colOff>
      <xdr:row>4</xdr:row>
      <xdr:rowOff>31750</xdr:rowOff>
    </xdr:to>
    <xdr:pic>
      <xdr:nvPicPr>
        <xdr:cNvPr id="1243" name="Picture 2" descr="England_fencing.jpg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333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0</xdr:colOff>
      <xdr:row>164</xdr:row>
      <xdr:rowOff>0</xdr:rowOff>
    </xdr:from>
    <xdr:to>
      <xdr:col>52</xdr:col>
      <xdr:colOff>523875</xdr:colOff>
      <xdr:row>172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908500" y="65619313"/>
          <a:ext cx="623887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F185"/>
  <sheetViews>
    <sheetView showGridLines="0" tabSelected="1" zoomScale="120" zoomScaleNormal="120" workbookViewId="0">
      <pane xSplit="6" topLeftCell="AF1" activePane="topRight" state="frozen"/>
      <selection pane="topRight" activeCell="AL10" sqref="AL10"/>
    </sheetView>
  </sheetViews>
  <sheetFormatPr defaultColWidth="10" defaultRowHeight="13.5" outlineLevelCol="1" x14ac:dyDescent="0.25"/>
  <cols>
    <col min="1" max="1" width="1.28515625" style="24" customWidth="1"/>
    <col min="2" max="2" width="4.5703125" style="13" customWidth="1"/>
    <col min="3" max="3" width="18.42578125" style="5" customWidth="1"/>
    <col min="4" max="4" width="10" style="5"/>
    <col min="5" max="5" width="9.7109375" style="6" customWidth="1"/>
    <col min="6" max="6" width="21.7109375" style="5" customWidth="1"/>
    <col min="7" max="10" width="5.28515625" style="6" customWidth="1"/>
    <col min="11" max="11" width="5.28515625" style="18" customWidth="1"/>
    <col min="12" max="16" width="5.28515625" style="6" customWidth="1"/>
    <col min="17" max="17" width="5.28515625" style="55" customWidth="1" outlineLevel="1"/>
    <col min="18" max="18" width="6.42578125" style="55" customWidth="1" outlineLevel="1"/>
    <col min="19" max="19" width="5.28515625" style="6" customWidth="1"/>
    <col min="20" max="20" width="6.5703125" style="6" customWidth="1"/>
    <col min="21" max="21" width="5.28515625" style="6" customWidth="1"/>
    <col min="22" max="22" width="6.5703125" style="6" customWidth="1"/>
    <col min="23" max="23" width="5.28515625" style="6" customWidth="1"/>
    <col min="24" max="24" width="6.5703125" style="6" customWidth="1"/>
    <col min="25" max="29" width="5.28515625" style="6" customWidth="1"/>
    <col min="30" max="30" width="6.28515625" style="6" customWidth="1"/>
    <col min="31" max="33" width="5.28515625" style="6" customWidth="1"/>
    <col min="34" max="34" width="6.28515625" style="6" customWidth="1"/>
    <col min="35" max="35" width="5.28515625" style="6" customWidth="1"/>
    <col min="36" max="36" width="6.28515625" style="6" customWidth="1"/>
    <col min="37" max="39" width="5.28515625" style="6" customWidth="1"/>
    <col min="40" max="40" width="6.5703125" style="6" customWidth="1"/>
    <col min="41" max="41" width="5.28515625" style="6" customWidth="1"/>
    <col min="42" max="42" width="6.85546875" style="6" customWidth="1"/>
    <col min="43" max="45" width="5.28515625" style="6" customWidth="1"/>
    <col min="46" max="46" width="6.5703125" style="6" customWidth="1"/>
    <col min="47" max="48" width="5.28515625" style="6" customWidth="1"/>
    <col min="49" max="49" width="10.85546875" style="1" bestFit="1" customWidth="1"/>
    <col min="50" max="16384" width="10" style="1"/>
  </cols>
  <sheetData>
    <row r="1" spans="1:153" ht="6" customHeight="1" thickBot="1" x14ac:dyDescent="0.3">
      <c r="B1" s="32"/>
      <c r="C1" s="33"/>
      <c r="D1" s="22"/>
      <c r="E1" s="23"/>
      <c r="F1" s="22"/>
      <c r="G1" s="19"/>
      <c r="H1" s="19"/>
      <c r="I1" s="19"/>
      <c r="J1" s="19"/>
      <c r="K1" s="19"/>
      <c r="L1" s="19"/>
      <c r="M1" s="19"/>
      <c r="N1" s="19"/>
      <c r="O1" s="19"/>
      <c r="P1" s="19"/>
      <c r="Q1" s="54"/>
      <c r="R1" s="54"/>
      <c r="S1" s="19"/>
      <c r="T1" s="19"/>
      <c r="U1" s="19"/>
      <c r="V1" s="19"/>
      <c r="W1" s="19"/>
      <c r="X1" s="19"/>
      <c r="Y1" s="19"/>
      <c r="Z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153" s="11" customFormat="1" ht="28.5" customHeight="1" thickTop="1" x14ac:dyDescent="0.2">
      <c r="A2" s="14"/>
      <c r="B2" s="14"/>
      <c r="C2" s="20"/>
      <c r="D2" s="177" t="s">
        <v>149</v>
      </c>
      <c r="E2" s="178"/>
      <c r="F2" s="178"/>
      <c r="G2" s="143" t="s">
        <v>148</v>
      </c>
      <c r="H2" s="144"/>
      <c r="I2" s="151" t="s">
        <v>154</v>
      </c>
      <c r="J2" s="144"/>
      <c r="K2" s="151" t="s">
        <v>157</v>
      </c>
      <c r="L2" s="144"/>
      <c r="M2" s="147" t="s">
        <v>158</v>
      </c>
      <c r="N2" s="148"/>
      <c r="O2" s="147" t="s">
        <v>160</v>
      </c>
      <c r="P2" s="148"/>
      <c r="Q2" s="154" t="s">
        <v>161</v>
      </c>
      <c r="R2" s="155"/>
      <c r="S2" s="137" t="s">
        <v>164</v>
      </c>
      <c r="T2" s="138"/>
      <c r="U2" s="162" t="s">
        <v>165</v>
      </c>
      <c r="V2" s="163"/>
      <c r="W2" s="181" t="s">
        <v>171</v>
      </c>
      <c r="X2" s="182"/>
      <c r="Y2" s="185" t="s">
        <v>172</v>
      </c>
      <c r="Z2" s="186"/>
      <c r="AA2" s="143" t="s">
        <v>173</v>
      </c>
      <c r="AB2" s="144"/>
      <c r="AC2" s="147" t="s">
        <v>174</v>
      </c>
      <c r="AD2" s="138"/>
      <c r="AE2" s="147" t="s">
        <v>179</v>
      </c>
      <c r="AF2" s="138"/>
      <c r="AG2" s="188" t="s">
        <v>180</v>
      </c>
      <c r="AH2" s="189"/>
      <c r="AI2" s="147" t="s">
        <v>189</v>
      </c>
      <c r="AJ2" s="138"/>
      <c r="AK2" s="194" t="s">
        <v>181</v>
      </c>
      <c r="AL2" s="195"/>
      <c r="AM2" s="166" t="s">
        <v>182</v>
      </c>
      <c r="AN2" s="148"/>
      <c r="AO2" s="190" t="s">
        <v>183</v>
      </c>
      <c r="AP2" s="191"/>
      <c r="AQ2" s="137" t="s">
        <v>148</v>
      </c>
      <c r="AR2" s="138"/>
      <c r="AS2" s="196" t="s">
        <v>184</v>
      </c>
      <c r="AT2" s="197"/>
      <c r="AU2" s="137" t="s">
        <v>185</v>
      </c>
      <c r="AV2" s="138"/>
      <c r="AW2" s="179" t="s">
        <v>2</v>
      </c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</row>
    <row r="3" spans="1:153" s="9" customFormat="1" ht="13.5" customHeight="1" x14ac:dyDescent="0.2">
      <c r="A3" s="25"/>
      <c r="B3" s="15"/>
      <c r="C3" s="21"/>
      <c r="D3" s="169" t="s">
        <v>150</v>
      </c>
      <c r="E3" s="170"/>
      <c r="F3" s="170"/>
      <c r="G3" s="145">
        <v>43087</v>
      </c>
      <c r="H3" s="146"/>
      <c r="I3" s="149">
        <v>43142</v>
      </c>
      <c r="J3" s="150"/>
      <c r="K3" s="174">
        <v>43148</v>
      </c>
      <c r="L3" s="146"/>
      <c r="M3" s="149">
        <v>43184</v>
      </c>
      <c r="N3" s="150"/>
      <c r="O3" s="149">
        <v>43197</v>
      </c>
      <c r="P3" s="150"/>
      <c r="Q3" s="152">
        <v>43222</v>
      </c>
      <c r="R3" s="153"/>
      <c r="S3" s="139">
        <v>43232</v>
      </c>
      <c r="T3" s="140"/>
      <c r="U3" s="160">
        <v>43254</v>
      </c>
      <c r="V3" s="161"/>
      <c r="W3" s="160">
        <v>43267</v>
      </c>
      <c r="X3" s="161"/>
      <c r="Y3" s="149">
        <v>43289</v>
      </c>
      <c r="Z3" s="164"/>
      <c r="AA3" s="160">
        <v>43316</v>
      </c>
      <c r="AB3" s="161"/>
      <c r="AC3" s="160">
        <v>43351</v>
      </c>
      <c r="AD3" s="161"/>
      <c r="AE3" s="160">
        <v>43358</v>
      </c>
      <c r="AF3" s="161"/>
      <c r="AG3" s="160">
        <v>43365</v>
      </c>
      <c r="AH3" s="161"/>
      <c r="AI3" s="160">
        <v>43373</v>
      </c>
      <c r="AJ3" s="161"/>
      <c r="AK3" s="192">
        <v>43379</v>
      </c>
      <c r="AL3" s="193"/>
      <c r="AM3" s="167">
        <v>43395</v>
      </c>
      <c r="AN3" s="168"/>
      <c r="AO3" s="192">
        <v>43401</v>
      </c>
      <c r="AP3" s="193"/>
      <c r="AQ3" s="152">
        <v>43414</v>
      </c>
      <c r="AR3" s="153"/>
      <c r="AS3" s="152">
        <v>43422</v>
      </c>
      <c r="AT3" s="153"/>
      <c r="AU3" s="152">
        <v>43429</v>
      </c>
      <c r="AV3" s="153"/>
      <c r="AW3" s="180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</row>
    <row r="4" spans="1:153" s="4" customFormat="1" ht="14.1" customHeight="1" x14ac:dyDescent="0.2">
      <c r="A4" s="26"/>
      <c r="B4" s="16"/>
      <c r="C4" s="21"/>
      <c r="D4" s="169"/>
      <c r="E4" s="170"/>
      <c r="F4" s="170"/>
      <c r="G4" s="175" t="s">
        <v>72</v>
      </c>
      <c r="H4" s="176"/>
      <c r="I4" s="158" t="s">
        <v>155</v>
      </c>
      <c r="J4" s="173"/>
      <c r="K4" s="158" t="s">
        <v>155</v>
      </c>
      <c r="L4" s="173"/>
      <c r="M4" s="158" t="s">
        <v>155</v>
      </c>
      <c r="N4" s="173"/>
      <c r="O4" s="158" t="s">
        <v>155</v>
      </c>
      <c r="P4" s="173"/>
      <c r="Q4" s="156" t="s">
        <v>162</v>
      </c>
      <c r="R4" s="157"/>
      <c r="S4" s="141" t="s">
        <v>155</v>
      </c>
      <c r="T4" s="142"/>
      <c r="U4" s="156" t="s">
        <v>155</v>
      </c>
      <c r="V4" s="157"/>
      <c r="W4" s="141" t="s">
        <v>155</v>
      </c>
      <c r="X4" s="142"/>
      <c r="Y4" s="158" t="s">
        <v>155</v>
      </c>
      <c r="Z4" s="165"/>
      <c r="AA4" s="158" t="s">
        <v>155</v>
      </c>
      <c r="AB4" s="159"/>
      <c r="AC4" s="141" t="s">
        <v>155</v>
      </c>
      <c r="AD4" s="142"/>
      <c r="AE4" s="141" t="s">
        <v>155</v>
      </c>
      <c r="AF4" s="142"/>
      <c r="AG4" s="141" t="s">
        <v>155</v>
      </c>
      <c r="AH4" s="142"/>
      <c r="AI4" s="141" t="s">
        <v>155</v>
      </c>
      <c r="AJ4" s="142"/>
      <c r="AK4" s="141" t="s">
        <v>155</v>
      </c>
      <c r="AL4" s="142"/>
      <c r="AM4" s="141" t="s">
        <v>155</v>
      </c>
      <c r="AN4" s="187"/>
      <c r="AO4" s="158" t="s">
        <v>186</v>
      </c>
      <c r="AP4" s="165"/>
      <c r="AQ4" s="183" t="s">
        <v>155</v>
      </c>
      <c r="AR4" s="184"/>
      <c r="AS4" s="183" t="s">
        <v>155</v>
      </c>
      <c r="AT4" s="184"/>
      <c r="AU4" s="183" t="s">
        <v>155</v>
      </c>
      <c r="AV4" s="184"/>
      <c r="AW4" s="180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</row>
    <row r="5" spans="1:153" s="12" customFormat="1" ht="21.75" customHeight="1" thickBot="1" x14ac:dyDescent="0.3">
      <c r="A5" s="27"/>
      <c r="B5" s="48"/>
      <c r="C5" s="29"/>
      <c r="D5" s="171"/>
      <c r="E5" s="172"/>
      <c r="F5" s="172"/>
      <c r="G5" s="58" t="s">
        <v>10</v>
      </c>
      <c r="H5" s="64">
        <v>1.5</v>
      </c>
      <c r="I5" s="34" t="s">
        <v>156</v>
      </c>
      <c r="J5" s="65">
        <v>0.75</v>
      </c>
      <c r="K5" s="34" t="s">
        <v>156</v>
      </c>
      <c r="L5" s="64">
        <v>18.5</v>
      </c>
      <c r="M5" s="34" t="s">
        <v>156</v>
      </c>
      <c r="N5" s="65">
        <v>2</v>
      </c>
      <c r="O5" s="34" t="s">
        <v>156</v>
      </c>
      <c r="P5" s="65">
        <v>49.75</v>
      </c>
      <c r="Q5" s="34" t="s">
        <v>156</v>
      </c>
      <c r="R5" s="65">
        <v>165.5</v>
      </c>
      <c r="S5" s="66" t="s">
        <v>156</v>
      </c>
      <c r="T5" s="67">
        <v>11.5</v>
      </c>
      <c r="U5" s="66" t="s">
        <v>156</v>
      </c>
      <c r="V5" s="67">
        <v>2.25</v>
      </c>
      <c r="W5" s="66" t="s">
        <v>156</v>
      </c>
      <c r="X5" s="67">
        <v>142.25</v>
      </c>
      <c r="Y5" s="34" t="s">
        <v>156</v>
      </c>
      <c r="Z5" s="59">
        <v>2.75</v>
      </c>
      <c r="AA5" s="34" t="s">
        <v>156</v>
      </c>
      <c r="AB5" s="65">
        <v>43.5</v>
      </c>
      <c r="AC5" s="66" t="s">
        <v>156</v>
      </c>
      <c r="AD5" s="67">
        <v>250</v>
      </c>
      <c r="AE5" s="66" t="s">
        <v>156</v>
      </c>
      <c r="AF5" s="67">
        <v>35.5</v>
      </c>
      <c r="AG5" s="66" t="s">
        <v>156</v>
      </c>
      <c r="AH5" s="67">
        <v>16.75</v>
      </c>
      <c r="AI5" s="66" t="s">
        <v>156</v>
      </c>
      <c r="AJ5" s="67">
        <v>280.5</v>
      </c>
      <c r="AK5" s="66" t="s">
        <v>156</v>
      </c>
      <c r="AL5" s="59">
        <v>63.25</v>
      </c>
      <c r="AM5" s="34" t="s">
        <v>156</v>
      </c>
      <c r="AN5" s="116">
        <v>13.5</v>
      </c>
      <c r="AO5" s="34" t="s">
        <v>156</v>
      </c>
      <c r="AP5" s="59">
        <v>249.5</v>
      </c>
      <c r="AQ5" s="66" t="s">
        <v>156</v>
      </c>
      <c r="AR5" s="123">
        <v>22.5</v>
      </c>
      <c r="AS5" s="66" t="s">
        <v>156</v>
      </c>
      <c r="AT5" s="59">
        <v>54</v>
      </c>
      <c r="AU5" s="66" t="s">
        <v>156</v>
      </c>
      <c r="AV5" s="67">
        <v>64.75</v>
      </c>
      <c r="AW5" s="180"/>
      <c r="AX5" s="74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</row>
    <row r="6" spans="1:153" s="10" customFormat="1" ht="14.1" customHeight="1" thickTop="1" thickBot="1" x14ac:dyDescent="0.25">
      <c r="A6" s="30"/>
      <c r="B6" s="36" t="s">
        <v>14</v>
      </c>
      <c r="C6" s="35" t="s">
        <v>1</v>
      </c>
      <c r="D6" s="36" t="s">
        <v>9</v>
      </c>
      <c r="E6" s="37" t="s">
        <v>11</v>
      </c>
      <c r="F6" s="43" t="s">
        <v>4</v>
      </c>
      <c r="G6" s="60" t="s">
        <v>73</v>
      </c>
      <c r="H6" s="61" t="s">
        <v>6</v>
      </c>
      <c r="I6" s="62" t="s">
        <v>73</v>
      </c>
      <c r="J6" s="63" t="s">
        <v>6</v>
      </c>
      <c r="K6" s="42" t="s">
        <v>8</v>
      </c>
      <c r="L6" s="71" t="s">
        <v>7</v>
      </c>
      <c r="M6" s="62" t="s">
        <v>73</v>
      </c>
      <c r="N6" s="70" t="s">
        <v>6</v>
      </c>
      <c r="O6" s="38" t="s">
        <v>5</v>
      </c>
      <c r="P6" s="45" t="s">
        <v>6</v>
      </c>
      <c r="Q6" s="56" t="s">
        <v>12</v>
      </c>
      <c r="R6" s="57" t="s">
        <v>13</v>
      </c>
      <c r="S6" s="38" t="s">
        <v>5</v>
      </c>
      <c r="T6" s="45" t="s">
        <v>6</v>
      </c>
      <c r="U6" s="38" t="s">
        <v>5</v>
      </c>
      <c r="V6" s="45" t="s">
        <v>6</v>
      </c>
      <c r="W6" s="38" t="s">
        <v>5</v>
      </c>
      <c r="X6" s="45" t="s">
        <v>6</v>
      </c>
      <c r="Y6" s="62" t="s">
        <v>5</v>
      </c>
      <c r="Z6" s="63" t="s">
        <v>6</v>
      </c>
      <c r="AA6" s="38" t="s">
        <v>5</v>
      </c>
      <c r="AB6" s="45" t="s">
        <v>6</v>
      </c>
      <c r="AC6" s="38" t="s">
        <v>5</v>
      </c>
      <c r="AD6" s="45" t="s">
        <v>6</v>
      </c>
      <c r="AE6" s="38" t="s">
        <v>5</v>
      </c>
      <c r="AF6" s="69" t="s">
        <v>6</v>
      </c>
      <c r="AG6" s="40" t="s">
        <v>12</v>
      </c>
      <c r="AH6" s="41" t="s">
        <v>13</v>
      </c>
      <c r="AI6" s="38" t="s">
        <v>5</v>
      </c>
      <c r="AJ6" s="45" t="s">
        <v>6</v>
      </c>
      <c r="AK6" s="38" t="s">
        <v>5</v>
      </c>
      <c r="AL6" s="45" t="s">
        <v>6</v>
      </c>
      <c r="AM6" s="39" t="s">
        <v>12</v>
      </c>
      <c r="AN6" s="47" t="s">
        <v>13</v>
      </c>
      <c r="AO6" s="39" t="s">
        <v>12</v>
      </c>
      <c r="AP6" s="46" t="s">
        <v>13</v>
      </c>
      <c r="AQ6" s="38" t="s">
        <v>5</v>
      </c>
      <c r="AR6" s="46" t="s">
        <v>13</v>
      </c>
      <c r="AS6" s="39" t="s">
        <v>12</v>
      </c>
      <c r="AT6" s="47" t="s">
        <v>13</v>
      </c>
      <c r="AU6" s="38" t="s">
        <v>5</v>
      </c>
      <c r="AV6" s="68" t="s">
        <v>6</v>
      </c>
      <c r="AW6" s="44"/>
      <c r="AX6" s="75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</row>
    <row r="7" spans="1:153" s="3" customFormat="1" ht="15" customHeight="1" thickTop="1" thickBot="1" x14ac:dyDescent="0.3">
      <c r="A7" s="49"/>
      <c r="B7" s="99">
        <v>1</v>
      </c>
      <c r="C7" s="107" t="s">
        <v>83</v>
      </c>
      <c r="D7" s="108" t="s">
        <v>82</v>
      </c>
      <c r="E7" s="109">
        <v>2002</v>
      </c>
      <c r="F7" s="108" t="s">
        <v>137</v>
      </c>
      <c r="G7" s="79"/>
      <c r="H7" s="79"/>
      <c r="I7" s="79"/>
      <c r="J7" s="79"/>
      <c r="K7" s="80"/>
      <c r="L7" s="80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>
        <v>1</v>
      </c>
      <c r="AD7" s="79">
        <f>(VLOOKUP(AC7,UMM,2,FALSE))*$AD$5</f>
        <v>5000</v>
      </c>
      <c r="AE7" s="79"/>
      <c r="AF7" s="79"/>
      <c r="AG7" s="79"/>
      <c r="AH7" s="79"/>
      <c r="AI7" s="79">
        <v>14</v>
      </c>
      <c r="AJ7" s="79">
        <f>(VLOOKUP(AI7,UMM,2,FALSE))*$AJ$5</f>
        <v>1121.9999999999998</v>
      </c>
      <c r="AK7" s="79"/>
      <c r="AL7" s="79"/>
      <c r="AM7" s="79"/>
      <c r="AN7" s="79"/>
      <c r="AO7" s="79">
        <v>1</v>
      </c>
      <c r="AP7" s="79">
        <f>(VLOOKUP(AO7,UMM,2,FALSE))*$AP$5</f>
        <v>4990</v>
      </c>
      <c r="AQ7" s="81"/>
      <c r="AR7" s="81">
        <v>0</v>
      </c>
      <c r="AS7" s="81"/>
      <c r="AT7" s="81">
        <v>0</v>
      </c>
      <c r="AU7" s="81"/>
      <c r="AV7" s="81">
        <v>0</v>
      </c>
      <c r="AW7" s="78">
        <f>LARGE((H7,J7,L7,N7,R7,P7,T7,X7,Z7,AJ7,AB7,V7,AD7,AR7,AF7,AH7,AL7,AN7,AP7,AT7,AV7),1)+LARGE((H7,J7,L7,AJ7,N7,R7,P7,T7,AR7,AT7,X7,Z7,AB7,V7,AD7,AF7,AH7,AL7,AN7,AP7,AV7),2)+LARGE((H7,J7,L7,N7,AJ7,R7,P7,AR7,AT7,T7,X7,Z7,AB7,V7,AD7,AF7,AH7,AL7,AN7,AP7,AV7),3)+LARGE((H7,J7,L7,AJ7,N7,R7,P7,T7,X7,Z7,AR7,AB7,AT7,V7,AD7,AF7,AH7,AL7,AN7,AP7,AV7),4)+LARGE((H7,J7,AJ7,L7,N7,R7,P7,AR7,T7,X7,Z7,AB7,V7,AT7,AD7,AF7,AH7,AL7,AN7,AP7,AV7),5)</f>
        <v>11112</v>
      </c>
      <c r="AX7" s="76"/>
    </row>
    <row r="8" spans="1:153" s="51" customFormat="1" ht="15" customHeight="1" thickTop="1" thickBot="1" x14ac:dyDescent="0.3">
      <c r="A8" s="52"/>
      <c r="B8" s="99">
        <v>2</v>
      </c>
      <c r="C8" s="100" t="s">
        <v>31</v>
      </c>
      <c r="D8" s="101" t="s">
        <v>28</v>
      </c>
      <c r="E8" s="102">
        <v>2002</v>
      </c>
      <c r="F8" s="101" t="s">
        <v>52</v>
      </c>
      <c r="G8" s="79"/>
      <c r="H8" s="79"/>
      <c r="I8" s="79"/>
      <c r="J8" s="79"/>
      <c r="K8" s="80"/>
      <c r="L8" s="80"/>
      <c r="M8" s="79"/>
      <c r="N8" s="79"/>
      <c r="O8" s="79"/>
      <c r="P8" s="79"/>
      <c r="Q8" s="79">
        <v>1</v>
      </c>
      <c r="R8" s="79">
        <f>(VLOOKUP(Q8,UMM,2,FALSE))*$R$5</f>
        <v>3310</v>
      </c>
      <c r="S8" s="79"/>
      <c r="T8" s="79"/>
      <c r="U8" s="79"/>
      <c r="V8" s="79"/>
      <c r="W8" s="79"/>
      <c r="X8" s="79"/>
      <c r="Y8" s="79"/>
      <c r="Z8" s="79"/>
      <c r="AA8" s="79"/>
      <c r="AB8" s="79"/>
      <c r="AC8" s="79">
        <v>3</v>
      </c>
      <c r="AD8" s="79">
        <f>(VLOOKUP(AC8,UMM,2,FALSE))*$AD$5</f>
        <v>3500</v>
      </c>
      <c r="AE8" s="79"/>
      <c r="AF8" s="79"/>
      <c r="AG8" s="79"/>
      <c r="AH8" s="79"/>
      <c r="AI8" s="79">
        <v>9</v>
      </c>
      <c r="AJ8" s="79">
        <f>(VLOOKUP(AI8,UMM,2,FALSE))*$AJ$5</f>
        <v>1402.5</v>
      </c>
      <c r="AK8" s="79"/>
      <c r="AL8" s="79"/>
      <c r="AM8" s="79"/>
      <c r="AN8" s="79"/>
      <c r="AO8" s="79">
        <v>5</v>
      </c>
      <c r="AP8" s="79">
        <f>(VLOOKUP(AO8,UMM,2,FALSE))*$AP$5</f>
        <v>2744.5</v>
      </c>
      <c r="AQ8" s="81"/>
      <c r="AR8" s="81"/>
      <c r="AS8" s="81"/>
      <c r="AT8" s="81">
        <v>0</v>
      </c>
      <c r="AU8" s="81"/>
      <c r="AV8" s="81">
        <v>0</v>
      </c>
      <c r="AW8" s="78">
        <f>LARGE((H8,J8,L8,N8,R8,P8,T8,X8,Z8,AJ8,AB8,V8,AD8,AR8,AF8,AH8,AL8,AN8,AP8,AT8,AV8),1)+LARGE((H8,J8,L8,AJ8,N8,R8,P8,T8,AR8,AT8,X8,Z8,AB8,V8,AD8,AF8,AH8,AL8,AN8,AP8,AV8),2)+LARGE((H8,J8,L8,N8,AJ8,R8,P8,AR8,AT8,T8,X8,Z8,AB8,V8,AD8,AF8,AH8,AL8,AN8,AP8,AV8),3)+LARGE((H8,J8,L8,AJ8,N8,R8,P8,T8,X8,Z8,AR8,AB8,AT8,V8,AD8,AF8,AH8,AL8,AN8,AP8,AV8),4)+LARGE((H8,J8,AJ8,L8,N8,R8,P8,AR8,T8,X8,Z8,AB8,V8,AT8,AD8,AF8,AH8,AL8,AN8,AP8,AV8),5)</f>
        <v>10957</v>
      </c>
      <c r="AX8" s="77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</row>
    <row r="9" spans="1:153" s="51" customFormat="1" ht="15" customHeight="1" thickTop="1" thickBot="1" x14ac:dyDescent="0.3">
      <c r="A9" s="52"/>
      <c r="B9" s="99">
        <v>3</v>
      </c>
      <c r="C9" s="100" t="s">
        <v>70</v>
      </c>
      <c r="D9" s="101" t="s">
        <v>25</v>
      </c>
      <c r="E9" s="102">
        <v>2002</v>
      </c>
      <c r="F9" s="101" t="s">
        <v>38</v>
      </c>
      <c r="G9" s="79"/>
      <c r="H9" s="79"/>
      <c r="I9" s="79"/>
      <c r="J9" s="79"/>
      <c r="K9" s="80"/>
      <c r="L9" s="80"/>
      <c r="M9" s="79"/>
      <c r="N9" s="79"/>
      <c r="O9" s="79"/>
      <c r="P9" s="79"/>
      <c r="Q9" s="79">
        <v>8</v>
      </c>
      <c r="R9" s="79">
        <f>(VLOOKUP(Q9,UMM,2,FALSE))*$R$5</f>
        <v>1324</v>
      </c>
      <c r="S9" s="79"/>
      <c r="T9" s="79"/>
      <c r="U9" s="79"/>
      <c r="V9" s="79"/>
      <c r="W9" s="79"/>
      <c r="X9" s="79"/>
      <c r="Y9" s="79"/>
      <c r="Z9" s="79"/>
      <c r="AA9" s="79"/>
      <c r="AB9" s="79"/>
      <c r="AC9" s="79">
        <v>2</v>
      </c>
      <c r="AD9" s="79">
        <f>(VLOOKUP(AC9,UMM,2,FALSE))*$AD$5</f>
        <v>4250</v>
      </c>
      <c r="AE9" s="79"/>
      <c r="AF9" s="79"/>
      <c r="AG9" s="79"/>
      <c r="AH9" s="79"/>
      <c r="AI9" s="79">
        <v>31</v>
      </c>
      <c r="AJ9" s="79">
        <f>(VLOOKUP(AI9,UMM,2,FALSE))*$AJ$5</f>
        <v>403.91999999999985</v>
      </c>
      <c r="AK9" s="79"/>
      <c r="AL9" s="79"/>
      <c r="AM9" s="79"/>
      <c r="AN9" s="79"/>
      <c r="AO9" s="79">
        <v>2</v>
      </c>
      <c r="AP9" s="79">
        <f>(VLOOKUP(AO9,UMM,2,FALSE))*$AP$5</f>
        <v>4241.5</v>
      </c>
      <c r="AQ9" s="81"/>
      <c r="AR9" s="81"/>
      <c r="AS9" s="81"/>
      <c r="AT9" s="81">
        <v>0</v>
      </c>
      <c r="AU9" s="81"/>
      <c r="AV9" s="81">
        <v>0</v>
      </c>
      <c r="AW9" s="78">
        <f>LARGE((H9,J9,L9,N9,R9,P9,T9,X9,Z9,AJ9,AB9,V9,AD9,AR9,AF9,AH9,AL9,AN9,AP9,AT9,AV9),1)+LARGE((H9,J9,L9,AJ9,N9,R9,P9,T9,AR9,AT9,X9,Z9,AB9,V9,AD9,AF9,AH9,AL9,AN9,AP9,AV9),2)+LARGE((H9,J9,L9,N9,AJ9,R9,P9,AR9,AT9,T9,X9,Z9,AB9,V9,AD9,AF9,AH9,AL9,AN9,AP9,AV9),3)+LARGE((H9,J9,L9,AJ9,N9,R9,P9,T9,X9,Z9,AR9,AB9,AT9,V9,AD9,AF9,AH9,AL9,AN9,AP9,AV9),4)+LARGE((H9,J9,AJ9,L9,N9,R9,P9,AR9,T9,X9,Z9,AB9,V9,AT9,AD9,AF9,AH9,AL9,AN9,AP9,AV9),5)</f>
        <v>10219.42</v>
      </c>
      <c r="AX9" s="77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</row>
    <row r="10" spans="1:153" s="51" customFormat="1" ht="15" customHeight="1" thickTop="1" thickBot="1" x14ac:dyDescent="0.3">
      <c r="A10" s="52"/>
      <c r="B10" s="99">
        <v>4</v>
      </c>
      <c r="C10" s="132" t="s">
        <v>143</v>
      </c>
      <c r="D10" s="133" t="s">
        <v>16</v>
      </c>
      <c r="E10" s="134">
        <v>2003</v>
      </c>
      <c r="F10" s="133" t="s">
        <v>49</v>
      </c>
      <c r="G10" s="79"/>
      <c r="H10" s="79"/>
      <c r="I10" s="79"/>
      <c r="J10" s="79"/>
      <c r="K10" s="80"/>
      <c r="L10" s="80"/>
      <c r="M10" s="79"/>
      <c r="N10" s="79"/>
      <c r="O10" s="79"/>
      <c r="P10" s="79"/>
      <c r="Q10" s="79">
        <v>5</v>
      </c>
      <c r="R10" s="79">
        <f>(VLOOKUP(Q10,UMM,2,FALSE))*$R$5</f>
        <v>1820.5</v>
      </c>
      <c r="S10" s="79"/>
      <c r="T10" s="79"/>
      <c r="U10" s="79"/>
      <c r="V10" s="79"/>
      <c r="W10" s="122">
        <v>3</v>
      </c>
      <c r="X10" s="122">
        <f>(VLOOKUP(W10,UMM,2,FALSE))*$X$5</f>
        <v>1991.5</v>
      </c>
      <c r="Y10" s="79"/>
      <c r="Z10" s="79"/>
      <c r="AA10" s="79"/>
      <c r="AB10" s="79"/>
      <c r="AC10" s="79">
        <v>10</v>
      </c>
      <c r="AD10" s="79">
        <f>(VLOOKUP(AC10,UMM,2,FALSE))*$AD$5</f>
        <v>1200</v>
      </c>
      <c r="AE10" s="79"/>
      <c r="AF10" s="79"/>
      <c r="AG10" s="79"/>
      <c r="AH10" s="79"/>
      <c r="AI10" s="79">
        <v>18</v>
      </c>
      <c r="AJ10" s="79">
        <f>(VLOOKUP(AI10,UMM,2,FALSE))*$AJ$5</f>
        <v>549.78</v>
      </c>
      <c r="AK10" s="79"/>
      <c r="AL10" s="79"/>
      <c r="AM10" s="79"/>
      <c r="AN10" s="79"/>
      <c r="AO10" s="79">
        <v>3</v>
      </c>
      <c r="AP10" s="79">
        <f>(VLOOKUP(AO10,UMM,2,FALSE))*$AP$5</f>
        <v>3493</v>
      </c>
      <c r="AQ10" s="81"/>
      <c r="AR10" s="81"/>
      <c r="AS10" s="81"/>
      <c r="AT10" s="81">
        <v>0</v>
      </c>
      <c r="AU10" s="81"/>
      <c r="AV10" s="81">
        <v>0</v>
      </c>
      <c r="AW10" s="78">
        <f>LARGE((H10,J10,L10,N10,R10,P10,T10,X10,Z10,AJ10,AB10,V10,AD10,AR10,AF10,AH10,AL10,AN10,AP10,AT10,AV10),1)+LARGE((H10,J10,L10,AJ10,N10,R10,P10,T10,AR10,AT10,X10,Z10,AB10,V10,AD10,AF10,AH10,AL10,AN10,AP10,AV10),2)+LARGE((H10,J10,L10,N10,AJ10,R10,P10,AR10,AT10,T10,X10,Z10,AB10,V10,AD10,AF10,AH10,AL10,AN10,AP10,AV10),3)+LARGE((H10,J10,L10,AJ10,N10,R10,P10,T10,X10,Z10,AR10,AB10,AT10,V10,AD10,AF10,AH10,AL10,AN10,AP10,AV10),4)+LARGE((H10,J10,AJ10,L10,N10,R10,P10,AR10,T10,X10,Z10,AB10,V10,AT10,AD10,AF10,AH10,AL10,AN10,AP10,AV10),5)</f>
        <v>9054.7800000000007</v>
      </c>
      <c r="AX10" s="77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</row>
    <row r="11" spans="1:153" s="51" customFormat="1" ht="15" customHeight="1" thickTop="1" thickBot="1" x14ac:dyDescent="0.3">
      <c r="A11" s="52"/>
      <c r="B11" s="99">
        <v>5</v>
      </c>
      <c r="C11" s="107" t="s">
        <v>147</v>
      </c>
      <c r="D11" s="108" t="s">
        <v>146</v>
      </c>
      <c r="E11" s="109">
        <v>2003</v>
      </c>
      <c r="F11" s="108" t="s">
        <v>65</v>
      </c>
      <c r="G11" s="79"/>
      <c r="H11" s="79"/>
      <c r="I11" s="79"/>
      <c r="J11" s="79"/>
      <c r="K11" s="80"/>
      <c r="L11" s="80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>
        <v>3</v>
      </c>
      <c r="AD11" s="79">
        <f>(VLOOKUP(AC11,UMM,2,FALSE))*$AD$5</f>
        <v>3500</v>
      </c>
      <c r="AE11" s="79"/>
      <c r="AF11" s="79"/>
      <c r="AG11" s="79"/>
      <c r="AH11" s="79"/>
      <c r="AI11" s="79">
        <v>5</v>
      </c>
      <c r="AJ11" s="79">
        <f>(VLOOKUP(AI11,UMM,2,FALSE))*$AJ$5</f>
        <v>3085.5</v>
      </c>
      <c r="AK11" s="79"/>
      <c r="AL11" s="79"/>
      <c r="AM11" s="79"/>
      <c r="AN11" s="79"/>
      <c r="AO11" s="79">
        <v>13</v>
      </c>
      <c r="AP11" s="79">
        <f>(VLOOKUP(AO11,UMM,2,FALSE))*$AP$5</f>
        <v>1047.8999999999999</v>
      </c>
      <c r="AQ11" s="81"/>
      <c r="AR11" s="81">
        <v>0</v>
      </c>
      <c r="AS11" s="81"/>
      <c r="AT11" s="81">
        <v>0</v>
      </c>
      <c r="AU11" s="81"/>
      <c r="AV11" s="81">
        <v>0</v>
      </c>
      <c r="AW11" s="78">
        <f>LARGE((H11,J11,L11,N11,R11,P11,T11,X11,Z11,AJ11,AB11,V11,AD11,AR11,AF11,AH11,AL11,AN11,AP11,AT11,AV11),1)+LARGE((H11,J11,L11,AJ11,N11,R11,P11,T11,AR11,AT11,X11,Z11,AB11,V11,AD11,AF11,AH11,AL11,AN11,AP11,AV11),2)+LARGE((H11,J11,L11,N11,AJ11,R11,P11,AR11,AT11,T11,X11,Z11,AB11,V11,AD11,AF11,AH11,AL11,AN11,AP11,AV11),3)+LARGE((H11,J11,L11,AJ11,N11,R11,P11,T11,X11,Z11,AR11,AB11,AT11,V11,AD11,AF11,AH11,AL11,AN11,AP11,AV11),4)+LARGE((H11,J11,AJ11,L11,N11,R11,P11,AR11,T11,X11,Z11,AB11,V11,AT11,AD11,AF11,AH11,AL11,AN11,AP11,AV11),5)</f>
        <v>7633.4</v>
      </c>
      <c r="AX11" s="77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</row>
    <row r="12" spans="1:153" s="51" customFormat="1" ht="15" customHeight="1" thickTop="1" thickBot="1" x14ac:dyDescent="0.3">
      <c r="A12" s="52"/>
      <c r="B12" s="99">
        <v>6</v>
      </c>
      <c r="C12" s="132" t="s">
        <v>21</v>
      </c>
      <c r="D12" s="133" t="s">
        <v>142</v>
      </c>
      <c r="E12" s="134">
        <v>2003</v>
      </c>
      <c r="F12" s="133" t="s">
        <v>137</v>
      </c>
      <c r="G12" s="79"/>
      <c r="H12" s="79"/>
      <c r="I12" s="79"/>
      <c r="J12" s="79"/>
      <c r="K12" s="80"/>
      <c r="L12" s="80"/>
      <c r="M12" s="79"/>
      <c r="N12" s="79"/>
      <c r="O12" s="79"/>
      <c r="P12" s="79"/>
      <c r="Q12" s="79">
        <v>21</v>
      </c>
      <c r="R12" s="79">
        <f>(VLOOKUP(Q12,UMM,2,FALSE))*$R$5</f>
        <v>304.52</v>
      </c>
      <c r="S12" s="79"/>
      <c r="T12" s="79"/>
      <c r="U12" s="79"/>
      <c r="V12" s="79"/>
      <c r="W12" s="122">
        <v>2</v>
      </c>
      <c r="X12" s="122">
        <f>(VLOOKUP(W12,UMM,2,FALSE))*$X$5</f>
        <v>2418.25</v>
      </c>
      <c r="Y12" s="79"/>
      <c r="Z12" s="79"/>
      <c r="AA12" s="79"/>
      <c r="AB12" s="79"/>
      <c r="AC12" s="79">
        <v>6</v>
      </c>
      <c r="AD12" s="79">
        <f>(VLOOKUP(AC12,UMM,2,FALSE))*$AD$5</f>
        <v>2500</v>
      </c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>
        <v>8</v>
      </c>
      <c r="AP12" s="79">
        <f>(VLOOKUP(AO12,UMM,2,FALSE))*$AP$5</f>
        <v>1996</v>
      </c>
      <c r="AQ12" s="81"/>
      <c r="AR12" s="81"/>
      <c r="AS12" s="81"/>
      <c r="AT12" s="81">
        <v>0</v>
      </c>
      <c r="AU12" s="81"/>
      <c r="AV12" s="81">
        <v>0</v>
      </c>
      <c r="AW12" s="78">
        <f>LARGE((H12,J12,L12,N12,R12,P12,T12,X12,Z12,AJ12,AB12,V12,AD12,AR12,AF12,AH12,AL12,AN12,AP12,AT12,AV12),1)+LARGE((H12,J12,L12,AJ12,N12,R12,P12,T12,AR12,AT12,X12,Z12,AB12,V12,AD12,AF12,AH12,AL12,AN12,AP12,AV12),2)+LARGE((H12,J12,L12,N12,AJ12,R12,P12,AR12,AT12,T12,X12,Z12,AB12,V12,AD12,AF12,AH12,AL12,AN12,AP12,AV12),3)+LARGE((H12,J12,L12,AJ12,N12,R12,P12,T12,X12,Z12,AR12,AB12,AT12,V12,AD12,AF12,AH12,AL12,AN12,AP12,AV12),4)+LARGE((H12,J12,AJ12,L12,N12,R12,P12,AR12,T12,X12,Z12,AB12,V12,AT12,AD12,AF12,AH12,AL12,AN12,AP12,AV12),5)</f>
        <v>7218.77</v>
      </c>
      <c r="AX12" s="77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</row>
    <row r="13" spans="1:153" s="51" customFormat="1" ht="15" customHeight="1" thickTop="1" thickBot="1" x14ac:dyDescent="0.3">
      <c r="A13" s="52"/>
      <c r="B13" s="99">
        <v>7</v>
      </c>
      <c r="C13" s="132" t="s">
        <v>133</v>
      </c>
      <c r="D13" s="133" t="s">
        <v>132</v>
      </c>
      <c r="E13" s="134">
        <v>2003</v>
      </c>
      <c r="F13" s="133" t="s">
        <v>131</v>
      </c>
      <c r="G13" s="79"/>
      <c r="H13" s="79"/>
      <c r="I13" s="79"/>
      <c r="J13" s="79"/>
      <c r="K13" s="80"/>
      <c r="L13" s="80"/>
      <c r="M13" s="79"/>
      <c r="N13" s="79"/>
      <c r="O13" s="79"/>
      <c r="P13" s="79"/>
      <c r="Q13" s="79">
        <v>6</v>
      </c>
      <c r="R13" s="79">
        <f>(VLOOKUP(Q13,UMM,2,FALSE))*$R$5</f>
        <v>1655</v>
      </c>
      <c r="S13" s="79"/>
      <c r="T13" s="79"/>
      <c r="U13" s="79"/>
      <c r="V13" s="79"/>
      <c r="W13" s="122">
        <v>1</v>
      </c>
      <c r="X13" s="122">
        <f>(VLOOKUP(W13,UMM,2,FALSE))*$X$5</f>
        <v>2845</v>
      </c>
      <c r="Y13" s="79"/>
      <c r="Z13" s="79"/>
      <c r="AA13" s="79"/>
      <c r="AB13" s="79"/>
      <c r="AC13" s="79">
        <v>9</v>
      </c>
      <c r="AD13" s="79">
        <f>(VLOOKUP(AC13,UMM,2,FALSE))*$AD$5</f>
        <v>1250</v>
      </c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>
        <v>10</v>
      </c>
      <c r="AP13" s="79">
        <f>(VLOOKUP(AO13,UMM,2,FALSE))*$AP$5</f>
        <v>1197.5999999999999</v>
      </c>
      <c r="AQ13" s="81"/>
      <c r="AR13" s="81"/>
      <c r="AS13" s="81"/>
      <c r="AT13" s="81">
        <v>0</v>
      </c>
      <c r="AU13" s="81"/>
      <c r="AV13" s="81">
        <v>0</v>
      </c>
      <c r="AW13" s="78">
        <f>LARGE((H13,J13,L13,N13,R13,P13,T13,X13,Z13,AJ13,AB13,V13,AD13,AR13,AF13,AH13,AL13,AN13,AP13,AT13,AV13),1)+LARGE((H13,J13,L13,AJ13,N13,R13,P13,T13,AR13,AT13,X13,Z13,AB13,V13,AD13,AF13,AH13,AL13,AN13,AP13,AV13),2)+LARGE((H13,J13,L13,N13,AJ13,R13,P13,AR13,AT13,T13,X13,Z13,AB13,V13,AD13,AF13,AH13,AL13,AN13,AP13,AV13),3)+LARGE((H13,J13,L13,AJ13,N13,R13,P13,T13,X13,Z13,AR13,AB13,AT13,V13,AD13,AF13,AH13,AL13,AN13,AP13,AV13),4)+LARGE((H13,J13,AJ13,L13,N13,R13,P13,AR13,T13,X13,Z13,AB13,V13,AT13,AD13,AF13,AH13,AL13,AN13,AP13,AV13),5)</f>
        <v>6947.6</v>
      </c>
      <c r="AX13" s="77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</row>
    <row r="14" spans="1:153" s="51" customFormat="1" ht="15" customHeight="1" thickTop="1" thickBot="1" x14ac:dyDescent="0.3">
      <c r="A14" s="52"/>
      <c r="B14" s="99">
        <v>8</v>
      </c>
      <c r="C14" s="132" t="s">
        <v>136</v>
      </c>
      <c r="D14" s="133" t="s">
        <v>135</v>
      </c>
      <c r="E14" s="134">
        <v>2003</v>
      </c>
      <c r="F14" s="133" t="s">
        <v>131</v>
      </c>
      <c r="G14" s="79"/>
      <c r="H14" s="79"/>
      <c r="I14" s="79"/>
      <c r="J14" s="79"/>
      <c r="K14" s="80"/>
      <c r="L14" s="80"/>
      <c r="M14" s="79"/>
      <c r="N14" s="79"/>
      <c r="O14" s="79"/>
      <c r="P14" s="79"/>
      <c r="Q14" s="79">
        <v>23</v>
      </c>
      <c r="R14" s="79">
        <f>(VLOOKUP(Q14,UMM,2,FALSE))*$R$5</f>
        <v>291.27999999999997</v>
      </c>
      <c r="S14" s="79"/>
      <c r="T14" s="79"/>
      <c r="U14" s="79"/>
      <c r="V14" s="79"/>
      <c r="W14" s="122">
        <v>3</v>
      </c>
      <c r="X14" s="122">
        <f>(VLOOKUP(W14,UMM,2,FALSE))*$X$5</f>
        <v>1991.5</v>
      </c>
      <c r="Y14" s="79"/>
      <c r="Z14" s="79"/>
      <c r="AA14" s="79"/>
      <c r="AB14" s="79"/>
      <c r="AC14" s="79">
        <v>15</v>
      </c>
      <c r="AD14" s="79">
        <f>(VLOOKUP(AC14,UMM,2,FALSE))*$AD$5</f>
        <v>949.99999999999977</v>
      </c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>
        <v>3</v>
      </c>
      <c r="AP14" s="79">
        <f>(VLOOKUP(AO14,UMM,2,FALSE))*$AP$5</f>
        <v>3493</v>
      </c>
      <c r="AQ14" s="81"/>
      <c r="AR14" s="81"/>
      <c r="AS14" s="81"/>
      <c r="AT14" s="81">
        <v>0</v>
      </c>
      <c r="AU14" s="81"/>
      <c r="AV14" s="81">
        <v>0</v>
      </c>
      <c r="AW14" s="78">
        <f>LARGE((H14,J14,L14,N14,R14,P14,T14,X14,Z14,AJ14,AB14,V14,AD14,AR14,AF14,AH14,AL14,AN14,AP14,AT14,AV14),1)+LARGE((H14,J14,L14,AJ14,N14,R14,P14,T14,AR14,AT14,X14,Z14,AB14,V14,AD14,AF14,AH14,AL14,AN14,AP14,AV14),2)+LARGE((H14,J14,L14,N14,AJ14,R14,P14,AR14,AT14,T14,X14,Z14,AB14,V14,AD14,AF14,AH14,AL14,AN14,AP14,AV14),3)+LARGE((H14,J14,L14,AJ14,N14,R14,P14,T14,X14,Z14,AR14,AB14,AT14,V14,AD14,AF14,AH14,AL14,AN14,AP14,AV14),4)+LARGE((H14,J14,AJ14,L14,N14,R14,P14,AR14,T14,X14,Z14,AB14,V14,AT14,AD14,AF14,AH14,AL14,AN14,AP14,AV14),5)</f>
        <v>6725.78</v>
      </c>
      <c r="AX14" s="77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</row>
    <row r="15" spans="1:153" s="51" customFormat="1" ht="15" customHeight="1" thickTop="1" thickBot="1" x14ac:dyDescent="0.3">
      <c r="A15" s="52"/>
      <c r="B15" s="99">
        <v>9</v>
      </c>
      <c r="C15" s="100" t="s">
        <v>51</v>
      </c>
      <c r="D15" s="101" t="s">
        <v>26</v>
      </c>
      <c r="E15" s="102">
        <v>2002</v>
      </c>
      <c r="F15" s="101" t="s">
        <v>52</v>
      </c>
      <c r="G15" s="79"/>
      <c r="H15" s="79"/>
      <c r="I15" s="79"/>
      <c r="J15" s="79"/>
      <c r="K15" s="80"/>
      <c r="L15" s="80"/>
      <c r="M15" s="79"/>
      <c r="N15" s="79"/>
      <c r="O15" s="79"/>
      <c r="P15" s="79"/>
      <c r="Q15" s="79">
        <v>2</v>
      </c>
      <c r="R15" s="79">
        <f>(VLOOKUP(Q15,UMM,2,FALSE))*$R$5</f>
        <v>2813.5</v>
      </c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>
        <v>7</v>
      </c>
      <c r="AD15" s="79">
        <f>(VLOOKUP(AC15,UMM,2,FALSE))*$AD$5</f>
        <v>2250</v>
      </c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>
        <v>9</v>
      </c>
      <c r="AP15" s="79">
        <f>(VLOOKUP(AO15,UMM,2,FALSE))*$AP$5</f>
        <v>1247.5</v>
      </c>
      <c r="AQ15" s="81"/>
      <c r="AR15" s="81"/>
      <c r="AS15" s="81"/>
      <c r="AT15" s="81">
        <v>0</v>
      </c>
      <c r="AU15" s="81"/>
      <c r="AV15" s="81">
        <v>0</v>
      </c>
      <c r="AW15" s="78">
        <f>LARGE((H15,J15,L15,N15,R15,P15,T15,X15,Z15,AJ15,AB15,V15,AD15,AR15,AF15,AH15,AL15,AN15,AP15,AT15,AV15),1)+LARGE((H15,J15,L15,AJ15,N15,R15,P15,T15,AR15,AT15,X15,Z15,AB15,V15,AD15,AF15,AH15,AL15,AN15,AP15,AV15),2)+LARGE((H15,J15,L15,N15,AJ15,R15,P15,AR15,AT15,T15,X15,Z15,AB15,V15,AD15,AF15,AH15,AL15,AN15,AP15,AV15),3)+LARGE((H15,J15,L15,AJ15,N15,R15,P15,T15,X15,Z15,AR15,AB15,AT15,V15,AD15,AF15,AH15,AL15,AN15,AP15,AV15),4)+LARGE((H15,J15,AJ15,L15,N15,R15,P15,AR15,T15,X15,Z15,AB15,V15,AT15,AD15,AF15,AH15,AL15,AN15,AP15,AV15),5)</f>
        <v>6311</v>
      </c>
      <c r="AX15" s="77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</row>
    <row r="16" spans="1:153" s="51" customFormat="1" ht="15" customHeight="1" thickTop="1" thickBot="1" x14ac:dyDescent="0.3">
      <c r="A16" s="52"/>
      <c r="B16" s="99">
        <v>10</v>
      </c>
      <c r="C16" s="100" t="s">
        <v>77</v>
      </c>
      <c r="D16" s="101" t="s">
        <v>126</v>
      </c>
      <c r="E16" s="102">
        <v>2003</v>
      </c>
      <c r="F16" s="101" t="s">
        <v>52</v>
      </c>
      <c r="G16" s="79"/>
      <c r="H16" s="79"/>
      <c r="I16" s="79"/>
      <c r="J16" s="79"/>
      <c r="K16" s="80"/>
      <c r="L16" s="80"/>
      <c r="M16" s="79"/>
      <c r="N16" s="79"/>
      <c r="O16" s="79">
        <v>5</v>
      </c>
      <c r="P16" s="79">
        <f>(VLOOKUP(O16,UMM,2,FALSE))*$P$5</f>
        <v>547.25</v>
      </c>
      <c r="Q16" s="79"/>
      <c r="R16" s="79"/>
      <c r="S16" s="79">
        <v>3</v>
      </c>
      <c r="T16" s="79">
        <f>(VLOOKUP(S16,UMM,2,FALSE))*$T$5</f>
        <v>161</v>
      </c>
      <c r="U16" s="79"/>
      <c r="V16" s="79"/>
      <c r="W16" s="79">
        <v>11</v>
      </c>
      <c r="X16" s="79">
        <f>(VLOOKUP(W16,UMM,2,FALSE))*$X$5</f>
        <v>654.34999999999991</v>
      </c>
      <c r="Y16" s="79"/>
      <c r="Z16" s="79"/>
      <c r="AA16" s="79">
        <v>7</v>
      </c>
      <c r="AB16" s="79">
        <f>(VLOOKUP(AA16,UMM,2,FALSE))*$AB$5</f>
        <v>391.5</v>
      </c>
      <c r="AC16" s="79">
        <v>25</v>
      </c>
      <c r="AD16" s="79">
        <f>(VLOOKUP(AC16,UMM,2,FALSE))*$AD$5</f>
        <v>419.99999999999994</v>
      </c>
      <c r="AE16" s="79">
        <v>2</v>
      </c>
      <c r="AF16" s="79">
        <f>(VLOOKUP(AE16,UMM,2,FALSE))*$AF$5</f>
        <v>603.5</v>
      </c>
      <c r="AG16" s="79"/>
      <c r="AH16" s="79"/>
      <c r="AI16" s="79"/>
      <c r="AJ16" s="79"/>
      <c r="AK16" s="79">
        <v>3</v>
      </c>
      <c r="AL16" s="79">
        <f>(VLOOKUP(AK16,UMM,2,FALSE))*$AL$5</f>
        <v>885.5</v>
      </c>
      <c r="AM16" s="79"/>
      <c r="AN16" s="79"/>
      <c r="AO16" s="79">
        <v>7</v>
      </c>
      <c r="AP16" s="79">
        <f>(VLOOKUP(AO16,UMM,2,FALSE))*$AP$5</f>
        <v>2245.5</v>
      </c>
      <c r="AQ16" s="126"/>
      <c r="AR16" s="81"/>
      <c r="AS16" s="79">
        <v>1</v>
      </c>
      <c r="AT16" s="79">
        <f>(VLOOKUP(AS16,UMM,2,FALSE))*$AT$5</f>
        <v>1080</v>
      </c>
      <c r="AU16" s="79">
        <v>1</v>
      </c>
      <c r="AV16" s="79">
        <f>(VLOOKUP(AU16,UMM,2,FALSE))*$AV$5</f>
        <v>1295</v>
      </c>
      <c r="AW16" s="78">
        <f>LARGE((H16,J16,L16,N16,R16,P16,T16,X16,Z16,AJ16,AB16,V16,AD16,AR16,AF16,AH16,AL16,AN16,AP16,AT16,AV16),1)+LARGE((H16,J16,L16,AJ16,N16,R16,P16,T16,AR16,AT16,X16,Z16,AB16,V16,AD16,AF16,AH16,AL16,AN16,AP16,AV16),2)+LARGE((H16,J16,L16,N16,AJ16,R16,P16,AR16,AT16,T16,X16,Z16,AB16,V16,AD16,AF16,AH16,AL16,AN16,AP16,AV16),3)+LARGE((H16,J16,L16,AJ16,N16,R16,P16,T16,X16,Z16,AR16,AB16,AT16,V16,AD16,AF16,AH16,AL16,AN16,AP16,AV16),4)+LARGE((H16,J16,AJ16,L16,N16,R16,P16,AR16,T16,X16,Z16,AB16,V16,AT16,AD16,AF16,AH16,AL16,AN16,AP16,AV16),5)</f>
        <v>6160.35</v>
      </c>
      <c r="AX16" s="77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</row>
    <row r="17" spans="1:153" s="51" customFormat="1" ht="15" customHeight="1" thickTop="1" thickBot="1" x14ac:dyDescent="0.3">
      <c r="A17" s="52"/>
      <c r="B17" s="99">
        <v>11</v>
      </c>
      <c r="C17" s="100" t="s">
        <v>141</v>
      </c>
      <c r="D17" s="101" t="s">
        <v>140</v>
      </c>
      <c r="E17" s="102">
        <v>2003</v>
      </c>
      <c r="F17" s="101" t="s">
        <v>20</v>
      </c>
      <c r="G17" s="79"/>
      <c r="H17" s="79"/>
      <c r="I17" s="79"/>
      <c r="J17" s="79"/>
      <c r="K17" s="80"/>
      <c r="L17" s="80"/>
      <c r="M17" s="79"/>
      <c r="N17" s="79"/>
      <c r="O17" s="79">
        <v>7</v>
      </c>
      <c r="P17" s="79">
        <f>(VLOOKUP(O17,UMM,2,FALSE))*$P$5</f>
        <v>447.75</v>
      </c>
      <c r="Q17" s="79">
        <v>3</v>
      </c>
      <c r="R17" s="79">
        <f>(VLOOKUP(Q17,UMM,2,FALSE))*$R$5</f>
        <v>2317</v>
      </c>
      <c r="S17" s="79"/>
      <c r="T17" s="79"/>
      <c r="U17" s="79"/>
      <c r="V17" s="79"/>
      <c r="W17" s="79">
        <v>6</v>
      </c>
      <c r="X17" s="79">
        <f>(VLOOKUP(W17,UMM,2,FALSE))*$X$5</f>
        <v>1422.5</v>
      </c>
      <c r="Y17" s="79"/>
      <c r="Z17" s="79"/>
      <c r="AA17" s="79"/>
      <c r="AB17" s="79"/>
      <c r="AC17" s="79">
        <v>17</v>
      </c>
      <c r="AD17" s="79">
        <f>(VLOOKUP(AC17,UMM,2,FALSE))*$AD$5</f>
        <v>500</v>
      </c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>
        <v>24</v>
      </c>
      <c r="AP17" s="79">
        <f>(VLOOKUP(AO17,UMM,2,FALSE))*$AP$5</f>
        <v>429.13999999999993</v>
      </c>
      <c r="AQ17" s="81"/>
      <c r="AR17" s="81"/>
      <c r="AS17" s="81"/>
      <c r="AT17" s="81"/>
      <c r="AU17" s="81"/>
      <c r="AV17" s="81">
        <v>0</v>
      </c>
      <c r="AW17" s="78">
        <f>LARGE((H17,J17,L17,N17,R17,P17,T17,X17,Z17,AJ17,AB17,V17,AD17,AR17,AF17,AH17,AL17,AN17,AP17,AT17,AV17),1)+LARGE((H17,J17,L17,AJ17,N17,R17,P17,T17,AR17,AT17,X17,Z17,AB17,V17,AD17,AF17,AH17,AL17,AN17,AP17,AV17),2)+LARGE((H17,J17,L17,N17,AJ17,R17,P17,AR17,AT17,T17,X17,Z17,AB17,V17,AD17,AF17,AH17,AL17,AN17,AP17,AV17),3)+LARGE((H17,J17,L17,AJ17,N17,R17,P17,T17,X17,Z17,AR17,AB17,AT17,V17,AD17,AF17,AH17,AL17,AN17,AP17,AV17),4)+LARGE((H17,J17,AJ17,L17,N17,R17,P17,AR17,T17,X17,Z17,AB17,V17,AT17,AD17,AF17,AH17,AL17,AN17,AP17,AV17),5)</f>
        <v>5116.3900000000003</v>
      </c>
      <c r="AX17" s="77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</row>
    <row r="18" spans="1:153" s="51" customFormat="1" ht="15" customHeight="1" thickTop="1" thickBot="1" x14ac:dyDescent="0.3">
      <c r="A18" s="52"/>
      <c r="B18" s="99">
        <v>12</v>
      </c>
      <c r="C18" s="100" t="s">
        <v>134</v>
      </c>
      <c r="D18" s="101" t="s">
        <v>22</v>
      </c>
      <c r="E18" s="102">
        <v>2003</v>
      </c>
      <c r="F18" s="101" t="s">
        <v>117</v>
      </c>
      <c r="G18" s="79"/>
      <c r="H18" s="79"/>
      <c r="I18" s="79"/>
      <c r="J18" s="79"/>
      <c r="K18" s="80">
        <v>1</v>
      </c>
      <c r="L18" s="79">
        <f>(VLOOKUP(K18,UMM,2,FALSE))*$L$5</f>
        <v>370</v>
      </c>
      <c r="M18" s="79"/>
      <c r="N18" s="79"/>
      <c r="O18" s="79">
        <v>3</v>
      </c>
      <c r="P18" s="79">
        <f>(VLOOKUP(O18,UMM,2,FALSE))*$P$5</f>
        <v>696.5</v>
      </c>
      <c r="Q18" s="79">
        <v>18</v>
      </c>
      <c r="R18" s="79">
        <f>(VLOOKUP(Q18,UMM,2,FALSE))*$R$5</f>
        <v>324.38</v>
      </c>
      <c r="S18" s="79"/>
      <c r="T18" s="79"/>
      <c r="U18" s="79"/>
      <c r="V18" s="79"/>
      <c r="W18" s="79">
        <v>10</v>
      </c>
      <c r="X18" s="79">
        <f>(VLOOKUP(W18,UMM,2,FALSE))*$X$5</f>
        <v>682.8</v>
      </c>
      <c r="Y18" s="79"/>
      <c r="Z18" s="79"/>
      <c r="AA18" s="79">
        <v>2</v>
      </c>
      <c r="AB18" s="79">
        <f>(VLOOKUP(AA18,UMM,2,FALSE))*$AB$5</f>
        <v>739.5</v>
      </c>
      <c r="AC18" s="79">
        <v>14</v>
      </c>
      <c r="AD18" s="79">
        <f>(VLOOKUP(AC18,UMM,2,FALSE))*$AD$5</f>
        <v>999.99999999999977</v>
      </c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81"/>
      <c r="AR18" s="81">
        <v>0</v>
      </c>
      <c r="AS18" s="81"/>
      <c r="AT18" s="81">
        <v>0</v>
      </c>
      <c r="AU18" s="79">
        <v>8</v>
      </c>
      <c r="AV18" s="79">
        <f>(VLOOKUP(AU18,UMM,2,FALSE))*$AV$5</f>
        <v>518</v>
      </c>
      <c r="AW18" s="78">
        <f>LARGE((H18,J18,L18,N18,R18,P18,T18,X18,Z18,AJ18,AB18,V18,AD18,AR18,AF18,AH18,AL18,AN18,AP18,AT18,AV18),1)+LARGE((H18,J18,L18,AJ18,N18,R18,P18,T18,AR18,AT18,X18,Z18,AB18,V18,AD18,AF18,AH18,AL18,AN18,AP18,AV18),2)+LARGE((H18,J18,L18,N18,AJ18,R18,P18,AR18,AT18,T18,X18,Z18,AB18,V18,AD18,AF18,AH18,AL18,AN18,AP18,AV18),3)+LARGE((H18,J18,L18,AJ18,N18,R18,P18,T18,X18,Z18,AR18,AB18,AT18,V18,AD18,AF18,AH18,AL18,AN18,AP18,AV18),4)+LARGE((H18,J18,AJ18,L18,N18,R18,P18,AR18,T18,X18,Z18,AB18,V18,AT18,AD18,AF18,AH18,AL18,AN18,AP18,AV18),5)</f>
        <v>3636.8</v>
      </c>
      <c r="AX18" s="77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</row>
    <row r="19" spans="1:153" s="51" customFormat="1" ht="15" customHeight="1" thickTop="1" thickBot="1" x14ac:dyDescent="0.3">
      <c r="A19" s="52"/>
      <c r="B19" s="99">
        <v>13</v>
      </c>
      <c r="C19" s="135" t="s">
        <v>56</v>
      </c>
      <c r="D19" s="101" t="s">
        <v>57</v>
      </c>
      <c r="E19" s="102">
        <v>2002</v>
      </c>
      <c r="F19" s="101" t="s">
        <v>65</v>
      </c>
      <c r="G19" s="79"/>
      <c r="H19" s="79"/>
      <c r="I19" s="79"/>
      <c r="J19" s="79"/>
      <c r="K19" s="80"/>
      <c r="L19" s="80"/>
      <c r="M19" s="79"/>
      <c r="N19" s="79"/>
      <c r="O19" s="79"/>
      <c r="P19" s="79"/>
      <c r="Q19" s="79">
        <v>19</v>
      </c>
      <c r="R19" s="79">
        <f>(VLOOKUP(Q19,UMM,2,FALSE))*$R$5</f>
        <v>317.76</v>
      </c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>
        <v>8</v>
      </c>
      <c r="AD19" s="79">
        <f>(VLOOKUP(AC19,UMM,2,FALSE))*$AD$5</f>
        <v>2000</v>
      </c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>
        <v>12</v>
      </c>
      <c r="AP19" s="79">
        <f>(VLOOKUP(AO19,UMM,2,FALSE))*$AP$5</f>
        <v>1097.8</v>
      </c>
      <c r="AQ19" s="126"/>
      <c r="AR19" s="81"/>
      <c r="AS19" s="81"/>
      <c r="AT19" s="81">
        <v>0</v>
      </c>
      <c r="AU19" s="81"/>
      <c r="AV19" s="81">
        <v>0</v>
      </c>
      <c r="AW19" s="78">
        <f>LARGE((H19,J19,L19,N19,R19,P19,T19,X19,Z19,AJ19,AB19,V19,AD19,AR19,AF19,AH19,AL19,AN19,AP19,AT19,AV19),1)+LARGE((H19,J19,L19,AJ19,N19,R19,P19,T19,AR19,AT19,X19,Z19,AB19,V19,AD19,AF19,AH19,AL19,AN19,AP19,AV19),2)+LARGE((H19,J19,L19,N19,AJ19,R19,P19,AR19,AT19,T19,X19,Z19,AB19,V19,AD19,AF19,AH19,AL19,AN19,AP19,AV19),3)+LARGE((H19,J19,L19,AJ19,N19,R19,P19,T19,X19,Z19,AR19,AB19,AT19,V19,AD19,AF19,AH19,AL19,AN19,AP19,AV19),4)+LARGE((H19,J19,AJ19,L19,N19,R19,P19,AR19,T19,X19,Z19,AB19,V19,AT19,AD19,AF19,AH19,AL19,AN19,AP19,AV19),5)</f>
        <v>3415.5600000000004</v>
      </c>
      <c r="AX19" s="77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</row>
    <row r="20" spans="1:153" s="51" customFormat="1" ht="15" customHeight="1" thickTop="1" thickBot="1" x14ac:dyDescent="0.3">
      <c r="A20" s="52"/>
      <c r="B20" s="99">
        <v>14</v>
      </c>
      <c r="C20" s="100" t="s">
        <v>139</v>
      </c>
      <c r="D20" s="101" t="s">
        <v>138</v>
      </c>
      <c r="E20" s="102">
        <v>2003</v>
      </c>
      <c r="F20" s="101" t="s">
        <v>137</v>
      </c>
      <c r="G20" s="79"/>
      <c r="H20" s="79"/>
      <c r="I20" s="79"/>
      <c r="J20" s="79"/>
      <c r="K20" s="80"/>
      <c r="L20" s="80"/>
      <c r="M20" s="79"/>
      <c r="N20" s="79"/>
      <c r="O20" s="79">
        <v>1</v>
      </c>
      <c r="P20" s="79">
        <f>(VLOOKUP(O20,UMM,2,FALSE))*$P$5</f>
        <v>995</v>
      </c>
      <c r="Q20" s="79">
        <v>13</v>
      </c>
      <c r="R20" s="79">
        <f>(VLOOKUP(Q20,UMM,2,FALSE))*$R$5</f>
        <v>695.09999999999991</v>
      </c>
      <c r="S20" s="79"/>
      <c r="T20" s="79"/>
      <c r="U20" s="79"/>
      <c r="V20" s="79"/>
      <c r="W20" s="79">
        <v>5</v>
      </c>
      <c r="X20" s="79">
        <f>(VLOOKUP(W20,UMM,2,FALSE))*$X$5</f>
        <v>1564.75</v>
      </c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81"/>
      <c r="AR20" s="81">
        <v>0</v>
      </c>
      <c r="AS20" s="81"/>
      <c r="AT20" s="81">
        <v>0</v>
      </c>
      <c r="AU20" s="81"/>
      <c r="AV20" s="81">
        <v>0</v>
      </c>
      <c r="AW20" s="78">
        <f>LARGE((H20,J20,L20,N20,R20,P20,T20,X20,Z20,AJ20,AB20,V20,AD20,AR20,AF20,AH20,AL20,AN20,AP20,AT20,AV20),1)+LARGE((H20,J20,L20,AJ20,N20,R20,P20,T20,AR20,AT20,X20,Z20,AB20,V20,AD20,AF20,AH20,AL20,AN20,AP20,AV20),2)+LARGE((H20,J20,L20,N20,AJ20,R20,P20,AR20,AT20,T20,X20,Z20,AB20,V20,AD20,AF20,AH20,AL20,AN20,AP20,AV20),3)+LARGE((H20,J20,L20,AJ20,N20,R20,P20,T20,X20,Z20,AR20,AB20,AT20,V20,AD20,AF20,AH20,AL20,AN20,AP20,AV20),4)+LARGE((H20,J20,AJ20,L20,N20,R20,P20,AR20,T20,X20,Z20,AB20,V20,AT20,AD20,AF20,AH20,AL20,AN20,AP20,AV20),5)</f>
        <v>3254.85</v>
      </c>
      <c r="AX20" s="77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</row>
    <row r="21" spans="1:153" s="51" customFormat="1" ht="15" customHeight="1" thickTop="1" thickBot="1" x14ac:dyDescent="0.3">
      <c r="A21" s="52"/>
      <c r="B21" s="99">
        <v>15</v>
      </c>
      <c r="C21" s="100" t="s">
        <v>42</v>
      </c>
      <c r="D21" s="101" t="s">
        <v>128</v>
      </c>
      <c r="E21" s="102">
        <v>2003</v>
      </c>
      <c r="F21" s="101" t="s">
        <v>166</v>
      </c>
      <c r="G21" s="79"/>
      <c r="H21" s="79"/>
      <c r="I21" s="79"/>
      <c r="J21" s="79"/>
      <c r="K21" s="80"/>
      <c r="L21" s="80"/>
      <c r="M21" s="79"/>
      <c r="N21" s="79"/>
      <c r="O21" s="79">
        <v>9</v>
      </c>
      <c r="P21" s="79">
        <f>(VLOOKUP(O21,UMM,2,FALSE))*$P$5</f>
        <v>248.75</v>
      </c>
      <c r="Q21" s="79">
        <v>28</v>
      </c>
      <c r="R21" s="79">
        <f>(VLOOKUP(Q21,UMM,2,FALSE))*$R$5</f>
        <v>258.17999999999995</v>
      </c>
      <c r="S21" s="79">
        <v>1</v>
      </c>
      <c r="T21" s="79">
        <f>(VLOOKUP(S21,UMM,2,FALSE))*$T$5</f>
        <v>230</v>
      </c>
      <c r="U21" s="79"/>
      <c r="V21" s="79"/>
      <c r="W21" s="79">
        <v>29</v>
      </c>
      <c r="X21" s="79">
        <f>(VLOOKUP(W21,UMM,2,FALSE))*$X$5</f>
        <v>216.21999999999994</v>
      </c>
      <c r="Y21" s="79"/>
      <c r="Z21" s="79"/>
      <c r="AA21" s="79">
        <v>6</v>
      </c>
      <c r="AB21" s="79">
        <f>(VLOOKUP(AA21,UMM,2,FALSE))*$AB$5</f>
        <v>435</v>
      </c>
      <c r="AC21" s="79">
        <v>19</v>
      </c>
      <c r="AD21" s="79">
        <f>(VLOOKUP(AC21,UMM,2,FALSE))*$AD$5</f>
        <v>480</v>
      </c>
      <c r="AE21" s="79">
        <v>1</v>
      </c>
      <c r="AF21" s="79">
        <f>(VLOOKUP(AE21,UMM,2,FALSE))*$AF$5</f>
        <v>710</v>
      </c>
      <c r="AG21" s="79"/>
      <c r="AH21" s="79"/>
      <c r="AI21" s="79"/>
      <c r="AJ21" s="79"/>
      <c r="AK21" s="79"/>
      <c r="AL21" s="79"/>
      <c r="AM21" s="79"/>
      <c r="AN21" s="79"/>
      <c r="AO21" s="79">
        <v>26</v>
      </c>
      <c r="AP21" s="79">
        <f>(VLOOKUP(AO21,UMM,2,FALSE))*$AP$5</f>
        <v>409.17999999999989</v>
      </c>
      <c r="AQ21" s="127"/>
      <c r="AR21" s="81"/>
      <c r="AS21" s="79">
        <v>8</v>
      </c>
      <c r="AT21" s="79">
        <f>(VLOOKUP(AS21,UMM,2,FALSE))*$AT$5</f>
        <v>432</v>
      </c>
      <c r="AU21" s="79">
        <v>9</v>
      </c>
      <c r="AV21" s="79">
        <f>(VLOOKUP(AU21,UMM,2,FALSE))*$AV$5</f>
        <v>323.75</v>
      </c>
      <c r="AW21" s="78">
        <f>LARGE((H21,J21,L21,N21,R21,P21,T21,X21,Z21,AJ21,AB21,V21,AD21,AR21,AF21,AH21,AL21,AN21,AP21,AT21,AV21),1)+LARGE((H21,J21,L21,AJ21,N21,R21,P21,T21,AR21,AT21,X21,Z21,AB21,V21,AD21,AF21,AH21,AL21,AN21,AP21,AV21),2)+LARGE((H21,J21,L21,N21,AJ21,R21,P21,AR21,AT21,T21,X21,Z21,AB21,V21,AD21,AF21,AH21,AL21,AN21,AP21,AV21),3)+LARGE((H21,J21,L21,AJ21,N21,R21,P21,T21,X21,Z21,AR21,AB21,AT21,V21,AD21,AF21,AH21,AL21,AN21,AP21,AV21),4)+LARGE((H21,J21,AJ21,L21,N21,R21,P21,AR21,T21,X21,Z21,AB21,V21,AT21,AD21,AF21,AH21,AL21,AN21,AP21,AV21),5)</f>
        <v>2466.1799999999998</v>
      </c>
      <c r="AX21" s="77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</row>
    <row r="22" spans="1:153" s="51" customFormat="1" ht="15" customHeight="1" thickTop="1" thickBot="1" x14ac:dyDescent="0.3">
      <c r="A22" s="52"/>
      <c r="B22" s="99">
        <v>16</v>
      </c>
      <c r="C22" s="136" t="s">
        <v>145</v>
      </c>
      <c r="D22" s="101" t="s">
        <v>144</v>
      </c>
      <c r="E22" s="102">
        <v>2003</v>
      </c>
      <c r="F22" s="101" t="s">
        <v>137</v>
      </c>
      <c r="G22" s="79"/>
      <c r="H22" s="79"/>
      <c r="I22" s="79"/>
      <c r="J22" s="79"/>
      <c r="K22" s="80"/>
      <c r="L22" s="80"/>
      <c r="M22" s="79"/>
      <c r="N22" s="79"/>
      <c r="O22" s="79"/>
      <c r="P22" s="79"/>
      <c r="Q22" s="79">
        <v>9</v>
      </c>
      <c r="R22" s="79">
        <f>(VLOOKUP(Q22,UMM,2,FALSE))*$R$5</f>
        <v>827.5</v>
      </c>
      <c r="S22" s="79"/>
      <c r="T22" s="79"/>
      <c r="U22" s="79"/>
      <c r="V22" s="79"/>
      <c r="W22" s="79">
        <v>13</v>
      </c>
      <c r="X22" s="79">
        <f>(VLOOKUP(W22,UMM,2,FALSE))*$X$5</f>
        <v>597.44999999999993</v>
      </c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>
        <v>15</v>
      </c>
      <c r="AP22" s="79">
        <f>(VLOOKUP(AO22,UMM,2,FALSE))*$AP$5</f>
        <v>948.09999999999968</v>
      </c>
      <c r="AQ22" s="126"/>
      <c r="AR22" s="124"/>
      <c r="AS22" s="81"/>
      <c r="AT22" s="81">
        <v>0</v>
      </c>
      <c r="AU22" s="81"/>
      <c r="AV22" s="81">
        <v>0</v>
      </c>
      <c r="AW22" s="78">
        <f>LARGE((H22,J22,L22,N22,R22,P22,T22,X22,Z22,AJ22,AB22,V22,AD22,AR22,AF22,AH22,AL22,AN22,AP22,AT22,AV22),1)+LARGE((H22,J22,L22,AJ22,N22,R22,P22,T22,AR22,AT22,X22,Z22,AB22,V22,AD22,AF22,AH22,AL22,AN22,AP22,AV22),2)+LARGE((H22,J22,L22,N22,AJ22,R22,P22,AR22,AT22,T22,X22,Z22,AB22,V22,AD22,AF22,AH22,AL22,AN22,AP22,AV22),3)+LARGE((H22,J22,L22,AJ22,N22,R22,P22,T22,X22,Z22,AR22,AB22,AT22,V22,AD22,AF22,AH22,AL22,AN22,AP22,AV22),4)+LARGE((H22,J22,AJ22,L22,N22,R22,P22,AR22,T22,X22,Z22,AB22,V22,AT22,AD22,AF22,AH22,AL22,AN22,AP22,AV22),5)</f>
        <v>2373.0499999999997</v>
      </c>
      <c r="AX22" s="77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</row>
    <row r="23" spans="1:153" s="51" customFormat="1" ht="15" customHeight="1" thickTop="1" thickBot="1" x14ac:dyDescent="0.3">
      <c r="A23" s="52"/>
      <c r="B23" s="99">
        <v>17</v>
      </c>
      <c r="C23" s="100" t="s">
        <v>130</v>
      </c>
      <c r="D23" s="101" t="s">
        <v>129</v>
      </c>
      <c r="E23" s="102">
        <v>2003</v>
      </c>
      <c r="F23" s="101" t="s">
        <v>37</v>
      </c>
      <c r="G23" s="79"/>
      <c r="H23" s="79"/>
      <c r="I23" s="79"/>
      <c r="J23" s="79"/>
      <c r="K23" s="80">
        <v>3</v>
      </c>
      <c r="L23" s="79">
        <f>(VLOOKUP(K23,UMM,2,FALSE))*$L$5</f>
        <v>259</v>
      </c>
      <c r="M23" s="79"/>
      <c r="N23" s="79"/>
      <c r="O23" s="79">
        <v>12</v>
      </c>
      <c r="P23" s="79">
        <f>(VLOOKUP(O23,UMM,2,FALSE))*$P$5</f>
        <v>218.89999999999998</v>
      </c>
      <c r="Q23" s="79">
        <v>17</v>
      </c>
      <c r="R23" s="79">
        <f>(VLOOKUP(Q23,UMM,2,FALSE))*$R$5</f>
        <v>331</v>
      </c>
      <c r="S23" s="79"/>
      <c r="T23" s="79"/>
      <c r="U23" s="79"/>
      <c r="V23" s="79"/>
      <c r="W23" s="79">
        <v>19</v>
      </c>
      <c r="X23" s="79">
        <f>(VLOOKUP(W23,UMM,2,FALSE))*$X$5</f>
        <v>273.12</v>
      </c>
      <c r="Y23" s="79"/>
      <c r="Z23" s="79"/>
      <c r="AA23" s="79">
        <v>5</v>
      </c>
      <c r="AB23" s="79">
        <f>(VLOOKUP(AA23,UMM,2,FALSE))*$AB$5</f>
        <v>478.5</v>
      </c>
      <c r="AC23" s="79"/>
      <c r="AD23" s="79"/>
      <c r="AE23" s="79">
        <v>3</v>
      </c>
      <c r="AF23" s="79">
        <f>(VLOOKUP(AE23,UMM,2,FALSE))*$AF$5</f>
        <v>497</v>
      </c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126"/>
      <c r="AR23" s="81">
        <v>0</v>
      </c>
      <c r="AS23" s="79">
        <v>6</v>
      </c>
      <c r="AT23" s="79">
        <f>(VLOOKUP(AS23,UMM,2,FALSE))*$AT$5</f>
        <v>540</v>
      </c>
      <c r="AU23" s="81"/>
      <c r="AV23" s="81">
        <v>0</v>
      </c>
      <c r="AW23" s="78">
        <f>LARGE((H23,J23,L23,N23,R23,P23,T23,X23,Z23,AJ23,AB23,V23,AD23,AR23,AF23,AH23,AL23,AN23,AP23,AT23,AV23),1)+LARGE((H23,J23,L23,AJ23,N23,R23,P23,T23,AR23,AT23,X23,Z23,AB23,V23,AD23,AF23,AH23,AL23,AN23,AP23,AV23),2)+LARGE((H23,J23,L23,N23,AJ23,R23,P23,AR23,AT23,T23,X23,Z23,AB23,V23,AD23,AF23,AH23,AL23,AN23,AP23,AV23),3)+LARGE((H23,J23,L23,AJ23,N23,R23,P23,T23,X23,Z23,AR23,AB23,AT23,V23,AD23,AF23,AH23,AL23,AN23,AP23,AV23),4)+LARGE((H23,J23,AJ23,L23,N23,R23,P23,AR23,T23,X23,Z23,AB23,V23,AT23,AD23,AF23,AH23,AL23,AN23,AP23,AV23),5)</f>
        <v>2119.62</v>
      </c>
      <c r="AX23" s="77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</row>
    <row r="24" spans="1:153" s="51" customFormat="1" ht="15" customHeight="1" thickTop="1" thickBot="1" x14ac:dyDescent="0.3">
      <c r="A24" s="52"/>
      <c r="B24" s="99">
        <v>18</v>
      </c>
      <c r="C24" s="107" t="s">
        <v>110</v>
      </c>
      <c r="D24" s="108" t="s">
        <v>95</v>
      </c>
      <c r="E24" s="109">
        <v>2003</v>
      </c>
      <c r="F24" s="108" t="s">
        <v>37</v>
      </c>
      <c r="G24" s="79"/>
      <c r="H24" s="79"/>
      <c r="I24" s="79"/>
      <c r="J24" s="79"/>
      <c r="K24" s="80"/>
      <c r="L24" s="80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>
        <v>15</v>
      </c>
      <c r="X24" s="79">
        <f>(VLOOKUP(W24,UMM,2,FALSE))*$X$5</f>
        <v>540.54999999999984</v>
      </c>
      <c r="Y24" s="79"/>
      <c r="Z24" s="79"/>
      <c r="AA24" s="79"/>
      <c r="AB24" s="79"/>
      <c r="AC24" s="79">
        <v>30</v>
      </c>
      <c r="AD24" s="79">
        <f>(VLOOKUP(AC24,UMM,2,FALSE))*$AD$5</f>
        <v>369.99999999999989</v>
      </c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125">
        <v>0</v>
      </c>
      <c r="AQ24" s="126"/>
      <c r="AR24" s="79"/>
      <c r="AS24" s="79">
        <v>17</v>
      </c>
      <c r="AT24" s="79">
        <f>(VLOOKUP(AS24,UMM,2,FALSE))*$AT$5</f>
        <v>108</v>
      </c>
      <c r="AU24" s="79">
        <v>5</v>
      </c>
      <c r="AV24" s="79">
        <f>(VLOOKUP(AU24,UMM,2,FALSE))*$AV$5</f>
        <v>712.25</v>
      </c>
      <c r="AW24" s="78">
        <f>LARGE((H24,J24,L24,N24,R24,P24,T24,X24,Z24,AJ24,AB24,V24,AD24,AR24,AF24,AH24,AL24,AN24,AP24,AT24,AV24),1)+LARGE((H24,J24,L24,AJ24,N24,R24,P24,T24,AR24,AT24,X24,Z24,AB24,V24,AD24,AF24,AH24,AL24,AN24,AP24,AV24),2)+LARGE((H24,J24,L24,N24,AJ24,R24,P24,AR24,AT24,T24,X24,Z24,AB24,V24,AD24,AF24,AH24,AL24,AN24,AP24,AV24),3)+LARGE((H24,J24,L24,AJ24,N24,R24,P24,T24,X24,Z24,AR24,AB24,AT24,V24,AD24,AF24,AH24,AL24,AN24,AP24,AV24),4)+LARGE((H24,J24,AJ24,L24,N24,R24,P24,AR24,T24,X24,Z24,AB24,V24,AT24,AD24,AF24,AH24,AL24,AN24,AP24,AV24),5)</f>
        <v>1730.7999999999997</v>
      </c>
      <c r="AX24" s="77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</row>
    <row r="25" spans="1:153" s="51" customFormat="1" ht="15" customHeight="1" thickTop="1" thickBot="1" x14ac:dyDescent="0.3">
      <c r="A25" s="52"/>
      <c r="B25" s="99">
        <v>19</v>
      </c>
      <c r="C25" s="107" t="s">
        <v>42</v>
      </c>
      <c r="D25" s="108" t="s">
        <v>176</v>
      </c>
      <c r="E25" s="109">
        <v>2002</v>
      </c>
      <c r="F25" s="108" t="s">
        <v>40</v>
      </c>
      <c r="G25" s="79"/>
      <c r="H25" s="79"/>
      <c r="I25" s="79"/>
      <c r="J25" s="79"/>
      <c r="K25" s="80"/>
      <c r="L25" s="80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>
        <v>11</v>
      </c>
      <c r="AD25" s="79">
        <f>(VLOOKUP(AC25,UMM,2,FALSE))*$AD$5</f>
        <v>1150</v>
      </c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>
        <v>18</v>
      </c>
      <c r="AP25" s="79">
        <f>(VLOOKUP(AO25,UMM,2,FALSE))*$AP$5</f>
        <v>489.02</v>
      </c>
      <c r="AQ25" s="128"/>
      <c r="AR25" s="81">
        <v>0</v>
      </c>
      <c r="AS25" s="81"/>
      <c r="AT25" s="81">
        <v>0</v>
      </c>
      <c r="AU25" s="81"/>
      <c r="AV25" s="81">
        <v>0</v>
      </c>
      <c r="AW25" s="78">
        <f>LARGE((H25,J25,L25,N25,R25,P25,T25,X25,Z25,AJ25,AB25,V25,AD25,AR25,AF25,AH25,AL25,AN25,AP25,AT25,AV25),1)+LARGE((H25,J25,L25,AJ25,N25,R25,P25,T25,AR25,AT25,X25,Z25,AB25,V25,AD25,AF25,AH25,AL25,AN25,AP25,AV25),2)+LARGE((H25,J25,L25,N25,AJ25,R25,P25,AR25,AT25,T25,X25,Z25,AB25,V25,AD25,AF25,AH25,AL25,AN25,AP25,AV25),3)+LARGE((H25,J25,L25,AJ25,N25,R25,P25,T25,X25,Z25,AR25,AB25,AT25,V25,AD25,AF25,AH25,AL25,AN25,AP25,AV25),4)+LARGE((H25,J25,AJ25,L25,N25,R25,P25,AR25,T25,X25,Z25,AB25,V25,AT25,AD25,AF25,AH25,AL25,AN25,AP25,AV25),5)</f>
        <v>1639.02</v>
      </c>
      <c r="AX25" s="77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</row>
    <row r="26" spans="1:153" s="51" customFormat="1" ht="15" customHeight="1" thickTop="1" thickBot="1" x14ac:dyDescent="0.3">
      <c r="A26" s="52"/>
      <c r="B26" s="99">
        <v>20</v>
      </c>
      <c r="C26" s="100" t="s">
        <v>125</v>
      </c>
      <c r="D26" s="101" t="s">
        <v>124</v>
      </c>
      <c r="E26" s="102">
        <v>2003</v>
      </c>
      <c r="F26" s="101" t="s">
        <v>123</v>
      </c>
      <c r="G26" s="79"/>
      <c r="H26" s="79"/>
      <c r="I26" s="79"/>
      <c r="J26" s="79"/>
      <c r="K26" s="80"/>
      <c r="L26" s="80"/>
      <c r="M26" s="79"/>
      <c r="N26" s="79"/>
      <c r="O26" s="79">
        <v>17</v>
      </c>
      <c r="P26" s="79">
        <f>(VLOOKUP(O26,UMM,2,FALSE))*$P$5</f>
        <v>99.5</v>
      </c>
      <c r="Q26" s="79">
        <v>20</v>
      </c>
      <c r="R26" s="79">
        <f>(VLOOKUP(Q26,UMM,2,FALSE))*$R$5</f>
        <v>311.14</v>
      </c>
      <c r="S26" s="79"/>
      <c r="T26" s="79"/>
      <c r="U26" s="79"/>
      <c r="V26" s="79"/>
      <c r="W26" s="79">
        <v>17</v>
      </c>
      <c r="X26" s="79">
        <f>(VLOOKUP(W26,UMM,2,FALSE))*$X$5</f>
        <v>284.5</v>
      </c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>
        <v>16</v>
      </c>
      <c r="AP26" s="79">
        <f>(VLOOKUP(AO26,UMM,2,FALSE))*$AP$5</f>
        <v>898.1999999999997</v>
      </c>
      <c r="AQ26" s="81"/>
      <c r="AR26" s="81"/>
      <c r="AS26" s="81"/>
      <c r="AT26" s="81">
        <v>0</v>
      </c>
      <c r="AU26" s="81"/>
      <c r="AV26" s="81">
        <v>0</v>
      </c>
      <c r="AW26" s="78">
        <f>LARGE((H26,J26,L26,N26,R26,P26,T26,X26,Z26,AJ26,AB26,V26,AD26,AR26,AF26,AH26,AL26,AN26,AP26,AT26,AV26),1)+LARGE((H26,J26,L26,AJ26,N26,R26,P26,T26,AR26,AT26,X26,Z26,AB26,V26,AD26,AF26,AH26,AL26,AN26,AP26,AV26),2)+LARGE((H26,J26,L26,N26,AJ26,R26,P26,AR26,AT26,T26,X26,Z26,AB26,V26,AD26,AF26,AH26,AL26,AN26,AP26,AV26),3)+LARGE((H26,J26,L26,AJ26,N26,R26,P26,T26,X26,Z26,AR26,AB26,AT26,V26,AD26,AF26,AH26,AL26,AN26,AP26,AV26),4)+LARGE((H26,J26,AJ26,L26,N26,R26,P26,AR26,T26,X26,Z26,AB26,V26,AT26,AD26,AF26,AH26,AL26,AN26,AP26,AV26),5)</f>
        <v>1593.3399999999997</v>
      </c>
      <c r="AX26" s="77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</row>
    <row r="27" spans="1:153" s="51" customFormat="1" ht="15" customHeight="1" thickTop="1" thickBot="1" x14ac:dyDescent="0.3">
      <c r="A27" s="52"/>
      <c r="B27" s="99">
        <v>21</v>
      </c>
      <c r="C27" s="100" t="s">
        <v>47</v>
      </c>
      <c r="D27" s="101" t="s">
        <v>48</v>
      </c>
      <c r="E27" s="102">
        <v>2002</v>
      </c>
      <c r="F27" s="101" t="s">
        <v>23</v>
      </c>
      <c r="G27" s="79"/>
      <c r="H27" s="79"/>
      <c r="I27" s="79"/>
      <c r="J27" s="79"/>
      <c r="K27" s="80"/>
      <c r="L27" s="80"/>
      <c r="M27" s="79"/>
      <c r="N27" s="79"/>
      <c r="O27" s="79"/>
      <c r="P27" s="79"/>
      <c r="Q27" s="79">
        <v>30</v>
      </c>
      <c r="R27" s="79">
        <f>(VLOOKUP(Q27,UMM,2,FALSE))*$R$5</f>
        <v>244.93999999999991</v>
      </c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>
        <v>22</v>
      </c>
      <c r="AD27" s="79">
        <f>(VLOOKUP(AC27,UMM,2,FALSE))*$AD$5</f>
        <v>449.99999999999994</v>
      </c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>
        <v>20</v>
      </c>
      <c r="AP27" s="79">
        <f>(VLOOKUP(AO27,UMM,2,FALSE))*$AP$5</f>
        <v>469.05999999999995</v>
      </c>
      <c r="AQ27" s="81"/>
      <c r="AR27" s="81"/>
      <c r="AS27" s="81"/>
      <c r="AT27" s="81">
        <v>0</v>
      </c>
      <c r="AU27" s="81"/>
      <c r="AV27" s="81">
        <v>0</v>
      </c>
      <c r="AW27" s="78">
        <f>LARGE((H27,J27,L27,N27,R27,P27,T27,X27,Z27,AJ27,AB27,V27,AD27,AR27,AF27,AH27,AL27,AN27,AP27,AT27,AV27),1)+LARGE((H27,J27,L27,AJ27,N27,R27,P27,T27,AR27,AT27,X27,Z27,AB27,V27,AD27,AF27,AH27,AL27,AN27,AP27,AV27),2)+LARGE((H27,J27,L27,N27,AJ27,R27,P27,AR27,AT27,T27,X27,Z27,AB27,V27,AD27,AF27,AH27,AL27,AN27,AP27,AV27),3)+LARGE((H27,J27,L27,AJ27,N27,R27,P27,T27,X27,Z27,AR27,AB27,AT27,V27,AD27,AF27,AH27,AL27,AN27,AP27,AV27),4)+LARGE((H27,J27,AJ27,L27,N27,R27,P27,AR27,T27,X27,Z27,AB27,V27,AT27,AD27,AF27,AH27,AL27,AN27,AP27,AV27),5)</f>
        <v>1163.9999999999998</v>
      </c>
      <c r="AX27" s="77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</row>
    <row r="28" spans="1:153" s="51" customFormat="1" ht="15" customHeight="1" thickTop="1" thickBot="1" x14ac:dyDescent="0.3">
      <c r="A28" s="52"/>
      <c r="B28" s="99">
        <v>22</v>
      </c>
      <c r="C28" s="100" t="s">
        <v>127</v>
      </c>
      <c r="D28" s="101" t="s">
        <v>81</v>
      </c>
      <c r="E28" s="102">
        <v>2003</v>
      </c>
      <c r="F28" s="101" t="s">
        <v>188</v>
      </c>
      <c r="G28" s="79"/>
      <c r="H28" s="79"/>
      <c r="I28" s="79"/>
      <c r="J28" s="79"/>
      <c r="K28" s="80"/>
      <c r="L28" s="80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125">
        <v>0</v>
      </c>
      <c r="AO28" s="79"/>
      <c r="AP28" s="125">
        <v>0</v>
      </c>
      <c r="AQ28" s="81"/>
      <c r="AR28" s="81">
        <v>0</v>
      </c>
      <c r="AS28" s="81"/>
      <c r="AT28" s="81">
        <v>0</v>
      </c>
      <c r="AU28" s="79">
        <v>3</v>
      </c>
      <c r="AV28" s="79">
        <f>(VLOOKUP(AU28,UMM,2,FALSE))*$AV$5</f>
        <v>906.5</v>
      </c>
      <c r="AW28" s="78">
        <f>LARGE((H28,J28,L28,N28,R28,P28,T28,X28,Z28,AJ28,AB28,V28,AD28,AR28,AF28,AH28,AL28,AN28,AP28,AT28,AV28),1)+LARGE((H28,J28,L28,AJ28,N28,R28,P28,T28,AR28,AT28,X28,Z28,AB28,V28,AD28,AF28,AH28,AL28,AN28,AP28,AV28),2)+LARGE((H28,J28,L28,N28,AJ28,R28,P28,AR28,AT28,T28,X28,Z28,AB28,V28,AD28,AF28,AH28,AL28,AN28,AP28,AV28),3)+LARGE((H28,J28,L28,AJ28,N28,R28,P28,T28,X28,Z28,AR28,AB28,AT28,V28,AD28,AF28,AH28,AL28,AN28,AP28,AV28),4)+LARGE((H28,J28,AJ28,L28,N28,R28,P28,AR28,T28,X28,Z28,AB28,V28,AT28,AD28,AF28,AH28,AL28,AN28,AP28,AV28),5)</f>
        <v>906.5</v>
      </c>
      <c r="AX28" s="77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</row>
    <row r="29" spans="1:153" s="51" customFormat="1" ht="15" customHeight="1" thickTop="1" thickBot="1" x14ac:dyDescent="0.3">
      <c r="A29" s="52"/>
      <c r="B29" s="99">
        <v>23</v>
      </c>
      <c r="C29" s="107" t="s">
        <v>33</v>
      </c>
      <c r="D29" s="108" t="s">
        <v>34</v>
      </c>
      <c r="E29" s="109">
        <v>2002</v>
      </c>
      <c r="F29" s="108" t="s">
        <v>36</v>
      </c>
      <c r="G29" s="79"/>
      <c r="H29" s="79"/>
      <c r="I29" s="79"/>
      <c r="J29" s="79"/>
      <c r="K29" s="80"/>
      <c r="L29" s="80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>
        <v>18</v>
      </c>
      <c r="AD29" s="79">
        <f>(VLOOKUP(AC29,UMM,2,FALSE))*$AD$5</f>
        <v>490</v>
      </c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>
        <v>27</v>
      </c>
      <c r="AP29" s="79">
        <f>(VLOOKUP(AO29,UMM,2,FALSE))*$AP$5</f>
        <v>399.19999999999993</v>
      </c>
      <c r="AQ29" s="81"/>
      <c r="AR29" s="81">
        <v>0</v>
      </c>
      <c r="AS29" s="81"/>
      <c r="AT29" s="81">
        <v>0</v>
      </c>
      <c r="AU29" s="81"/>
      <c r="AV29" s="81">
        <v>0</v>
      </c>
      <c r="AW29" s="78">
        <f>LARGE((H29,J29,L29,N29,R29,P29,T29,X29,Z29,AJ29,AB29,V29,AD29,AR29,AF29,AH29,AL29,AN29,AP29,AT29,AV29),1)+LARGE((H29,J29,L29,AJ29,N29,R29,P29,T29,AR29,AT29,X29,Z29,AB29,V29,AD29,AF29,AH29,AL29,AN29,AP29,AV29),2)+LARGE((H29,J29,L29,N29,AJ29,R29,P29,AR29,AT29,T29,X29,Z29,AB29,V29,AD29,AF29,AH29,AL29,AN29,AP29,AV29),3)+LARGE((H29,J29,L29,AJ29,N29,R29,P29,T29,X29,Z29,AR29,AB29,AT29,V29,AD29,AF29,AH29,AL29,AN29,AP29,AV29),4)+LARGE((H29,J29,AJ29,L29,N29,R29,P29,AR29,T29,X29,Z29,AB29,V29,AT29,AD29,AF29,AH29,AL29,AN29,AP29,AV29),5)</f>
        <v>889.19999999999993</v>
      </c>
      <c r="AX29" s="77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</row>
    <row r="30" spans="1:153" s="51" customFormat="1" ht="15" customHeight="1" thickTop="1" thickBot="1" x14ac:dyDescent="0.3">
      <c r="A30" s="52"/>
      <c r="B30" s="99">
        <v>24</v>
      </c>
      <c r="C30" s="100" t="s">
        <v>43</v>
      </c>
      <c r="D30" s="101" t="s">
        <v>44</v>
      </c>
      <c r="E30" s="102">
        <v>2002</v>
      </c>
      <c r="F30" s="101" t="s">
        <v>17</v>
      </c>
      <c r="G30" s="79"/>
      <c r="H30" s="79"/>
      <c r="I30" s="79"/>
      <c r="J30" s="79"/>
      <c r="K30" s="80"/>
      <c r="L30" s="80"/>
      <c r="M30" s="79"/>
      <c r="N30" s="79"/>
      <c r="O30" s="79"/>
      <c r="P30" s="79"/>
      <c r="Q30" s="79">
        <v>26</v>
      </c>
      <c r="R30" s="79">
        <f>(VLOOKUP(Q30,UMM,2,FALSE))*$R$5</f>
        <v>271.41999999999996</v>
      </c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>
        <v>17</v>
      </c>
      <c r="AP30" s="79">
        <f>(VLOOKUP(AO30,UMM,2,FALSE))*$AP$5</f>
        <v>499</v>
      </c>
      <c r="AQ30" s="81"/>
      <c r="AR30" s="81">
        <v>0</v>
      </c>
      <c r="AS30" s="81"/>
      <c r="AT30" s="81">
        <v>0</v>
      </c>
      <c r="AU30" s="81"/>
      <c r="AV30" s="81">
        <v>0</v>
      </c>
      <c r="AW30" s="78">
        <f>LARGE((H30,J30,L30,N30,R30,P30,T30,X30,Z30,AJ30,AB30,V30,AD30,AR30,AF30,AH30,AL30,AN30,AP30,AT30,AV30),1)+LARGE((H30,J30,L30,AJ30,N30,R30,P30,T30,AR30,AT30,X30,Z30,AB30,V30,AD30,AF30,AH30,AL30,AN30,AP30,AV30),2)+LARGE((H30,J30,L30,N30,AJ30,R30,P30,AR30,AT30,T30,X30,Z30,AB30,V30,AD30,AF30,AH30,AL30,AN30,AP30,AV30),3)+LARGE((H30,J30,L30,AJ30,N30,R30,P30,T30,X30,Z30,AR30,AB30,AT30,V30,AD30,AF30,AH30,AL30,AN30,AP30,AV30),4)+LARGE((H30,J30,AJ30,L30,N30,R30,P30,AR30,T30,X30,Z30,AB30,V30,AT30,AD30,AF30,AH30,AL30,AN30,AP30,AV30),5)</f>
        <v>770.42</v>
      </c>
      <c r="AX30" s="77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</row>
    <row r="31" spans="1:153" s="51" customFormat="1" ht="15" customHeight="1" thickTop="1" thickBot="1" x14ac:dyDescent="0.3">
      <c r="A31" s="52"/>
      <c r="B31" s="99">
        <v>25</v>
      </c>
      <c r="C31" s="100" t="s">
        <v>92</v>
      </c>
      <c r="D31" s="101" t="s">
        <v>91</v>
      </c>
      <c r="E31" s="102">
        <v>2003</v>
      </c>
      <c r="F31" s="101" t="s">
        <v>159</v>
      </c>
      <c r="G31" s="79"/>
      <c r="H31" s="79"/>
      <c r="I31" s="79"/>
      <c r="J31" s="79"/>
      <c r="K31" s="80"/>
      <c r="L31" s="80"/>
      <c r="M31" s="79">
        <v>3</v>
      </c>
      <c r="N31" s="79">
        <f>(VLOOKUP(M31,UMM,2,FALSE))*$N$5</f>
        <v>28</v>
      </c>
      <c r="O31" s="79"/>
      <c r="P31" s="79"/>
      <c r="Q31" s="79"/>
      <c r="R31" s="79"/>
      <c r="S31" s="79"/>
      <c r="T31" s="79"/>
      <c r="U31" s="79"/>
      <c r="V31" s="79"/>
      <c r="W31" s="79">
        <v>16</v>
      </c>
      <c r="X31" s="79">
        <f>(VLOOKUP(W31,UMM,2,FALSE))*$X$5</f>
        <v>512.0999999999998</v>
      </c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>
        <v>2</v>
      </c>
      <c r="AN31" s="79">
        <f>(VLOOKUP(AM31,UMM,2,FALSE))*$AN$5</f>
        <v>229.5</v>
      </c>
      <c r="AO31" s="79"/>
      <c r="AP31" s="79"/>
      <c r="AQ31" s="81"/>
      <c r="AR31" s="81">
        <v>0</v>
      </c>
      <c r="AS31" s="81"/>
      <c r="AT31" s="81">
        <v>0</v>
      </c>
      <c r="AU31" s="81"/>
      <c r="AV31" s="81">
        <v>0</v>
      </c>
      <c r="AW31" s="78">
        <f>LARGE((H31,J31,L31,N31,R31,P31,T31,X31,Z31,AJ31,AB31,V31,AD31,AR31,AF31,AH31,AL31,AN31,AP31,AT31,AV31),1)+LARGE((H31,J31,L31,AJ31,N31,R31,P31,T31,AR31,AT31,X31,Z31,AB31,V31,AD31,AF31,AH31,AL31,AN31,AP31,AV31),2)+LARGE((H31,J31,L31,N31,AJ31,R31,P31,AR31,AT31,T31,X31,Z31,AB31,V31,AD31,AF31,AH31,AL31,AN31,AP31,AV31),3)+LARGE((H31,J31,L31,AJ31,N31,R31,P31,T31,X31,Z31,AR31,AB31,AT31,V31,AD31,AF31,AH31,AL31,AN31,AP31,AV31),4)+LARGE((H31,J31,AJ31,L31,N31,R31,P31,AR31,T31,X31,Z31,AB31,V31,AT31,AD31,AF31,AH31,AL31,AN31,AP31,AV31),5)</f>
        <v>769.5999999999998</v>
      </c>
      <c r="AX31" s="77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</row>
    <row r="32" spans="1:153" s="51" customFormat="1" ht="15" customHeight="1" thickTop="1" thickBot="1" x14ac:dyDescent="0.3">
      <c r="A32" s="52"/>
      <c r="B32" s="106">
        <v>26</v>
      </c>
      <c r="C32" s="100" t="s">
        <v>163</v>
      </c>
      <c r="D32" s="101" t="s">
        <v>95</v>
      </c>
      <c r="E32" s="102">
        <v>2002</v>
      </c>
      <c r="F32" s="101"/>
      <c r="G32" s="79"/>
      <c r="H32" s="79"/>
      <c r="I32" s="79"/>
      <c r="J32" s="79"/>
      <c r="K32" s="80"/>
      <c r="L32" s="80"/>
      <c r="M32" s="79"/>
      <c r="N32" s="79"/>
      <c r="O32" s="79"/>
      <c r="P32" s="79"/>
      <c r="Q32" s="79">
        <v>24</v>
      </c>
      <c r="R32" s="79">
        <f>(VLOOKUP(Q32,UMM,2,FALSE))*$R$5</f>
        <v>284.65999999999997</v>
      </c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>
        <v>22</v>
      </c>
      <c r="AP32" s="79">
        <f>(VLOOKUP(AO32,UMM,2,FALSE))*$AP$5</f>
        <v>449.09999999999997</v>
      </c>
      <c r="AQ32" s="81"/>
      <c r="AR32" s="81">
        <v>0</v>
      </c>
      <c r="AS32" s="81"/>
      <c r="AT32" s="81">
        <v>0</v>
      </c>
      <c r="AU32" s="81"/>
      <c r="AV32" s="81">
        <v>0</v>
      </c>
      <c r="AW32" s="78">
        <f>LARGE((H32,J32,L32,N32,R32,P32,T32,X32,Z32,AJ32,AB32,V32,AD32,AR32,AF32,AH32,AL32,AN32,AP32,AT32,AV32),1)+LARGE((H32,J32,L32,AJ32,N32,R32,P32,T32,AR32,AT32,X32,Z32,AB32,V32,AD32,AF32,AH32,AL32,AN32,AP32,AV32),2)+LARGE((H32,J32,L32,N32,AJ32,R32,P32,AR32,AT32,T32,X32,Z32,AB32,V32,AD32,AF32,AH32,AL32,AN32,AP32,AV32),3)+LARGE((H32,J32,L32,AJ32,N32,R32,P32,T32,X32,Z32,AR32,AB32,AT32,V32,AD32,AF32,AH32,AL32,AN32,AP32,AV32),4)+LARGE((H32,J32,AJ32,L32,N32,R32,P32,AR32,T32,X32,Z32,AB32,V32,AT32,AD32,AF32,AH32,AL32,AN32,AP32,AV32),5)</f>
        <v>733.76</v>
      </c>
      <c r="AX32" s="77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</row>
    <row r="33" spans="1:153" s="51" customFormat="1" ht="15" customHeight="1" thickTop="1" thickBot="1" x14ac:dyDescent="0.3">
      <c r="A33" s="52"/>
      <c r="B33" s="106">
        <v>27</v>
      </c>
      <c r="C33" s="107" t="s">
        <v>101</v>
      </c>
      <c r="D33" s="108" t="s">
        <v>100</v>
      </c>
      <c r="E33" s="109">
        <v>2003</v>
      </c>
      <c r="F33" s="108" t="s">
        <v>99</v>
      </c>
      <c r="G33" s="79"/>
      <c r="H33" s="79"/>
      <c r="I33" s="79"/>
      <c r="J33" s="79"/>
      <c r="K33" s="80"/>
      <c r="L33" s="80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>
        <v>3</v>
      </c>
      <c r="AH33" s="79">
        <f>(VLOOKUP(AG33,UMM,2,FALSE))*$AH$5</f>
        <v>234.5</v>
      </c>
      <c r="AI33" s="79"/>
      <c r="AJ33" s="79"/>
      <c r="AK33" s="79"/>
      <c r="AL33" s="79"/>
      <c r="AM33" s="79"/>
      <c r="AN33" s="79"/>
      <c r="AO33" s="79"/>
      <c r="AP33" s="125">
        <v>0</v>
      </c>
      <c r="AQ33" s="79">
        <v>5</v>
      </c>
      <c r="AR33" s="79">
        <f>(VLOOKUP(AQ33,UMM,2,FALSE))*$AR$5</f>
        <v>247.5</v>
      </c>
      <c r="AS33" s="81"/>
      <c r="AT33" s="81">
        <v>0</v>
      </c>
      <c r="AU33" s="81"/>
      <c r="AV33" s="81">
        <v>0</v>
      </c>
      <c r="AW33" s="78">
        <f>LARGE((H33,J33,L33,N33,R33,P33,T33,X33,Z33,AJ33,AB33,V33,AD33,AR33,AF33,AH33,AL33,AN33,AP33,AT33,AV33),1)+LARGE((H33,J33,L33,AJ33,N33,R33,P33,T33,AR33,AT33,X33,Z33,AB33,V33,AD33,AF33,AH33,AL33,AN33,AP33,AV33),2)+LARGE((H33,J33,L33,N33,AJ33,R33,P33,AR33,AT33,T33,X33,Z33,AB33,V33,AD33,AF33,AH33,AL33,AN33,AP33,AV33),3)+LARGE((H33,J33,L33,AJ33,N33,R33,P33,T33,X33,Z33,AR33,AB33,AT33,V33,AD33,AF33,AH33,AL33,AN33,AP33,AV33),4)+LARGE((H33,J33,AJ33,L33,N33,R33,P33,AR33,T33,X33,Z33,AB33,V33,AT33,AD33,AF33,AH33,AL33,AN33,AP33,AV33),5)</f>
        <v>482</v>
      </c>
      <c r="AX33" s="77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</row>
    <row r="34" spans="1:153" s="51" customFormat="1" ht="15" customHeight="1" thickTop="1" thickBot="1" x14ac:dyDescent="0.3">
      <c r="A34" s="52"/>
      <c r="B34" s="106">
        <v>28</v>
      </c>
      <c r="C34" s="107" t="s">
        <v>50</v>
      </c>
      <c r="D34" s="108" t="s">
        <v>21</v>
      </c>
      <c r="E34" s="109">
        <v>2002</v>
      </c>
      <c r="F34" s="108" t="s">
        <v>84</v>
      </c>
      <c r="G34" s="79"/>
      <c r="H34" s="79"/>
      <c r="I34" s="79"/>
      <c r="J34" s="79"/>
      <c r="K34" s="80"/>
      <c r="L34" s="80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>
        <v>20</v>
      </c>
      <c r="AD34" s="79">
        <f>(VLOOKUP(AC34,UMM,2,FALSE))*$AD$5</f>
        <v>470</v>
      </c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125">
        <v>0</v>
      </c>
      <c r="AQ34" s="81"/>
      <c r="AR34" s="81">
        <v>0</v>
      </c>
      <c r="AS34" s="81"/>
      <c r="AT34" s="81">
        <v>0</v>
      </c>
      <c r="AU34" s="81"/>
      <c r="AV34" s="81">
        <v>0</v>
      </c>
      <c r="AW34" s="78">
        <f>LARGE((H34,J34,L34,N34,R34,P34,T34,X34,Z34,AJ34,AB34,V34,AD34,AR34,AF34,AH34,AL34,AN34,AP34,AT34,AV34),1)+LARGE((H34,J34,L34,AJ34,N34,R34,P34,T34,AR34,AT34,X34,Z34,AB34,V34,AD34,AF34,AH34,AL34,AN34,AP34,AV34),2)+LARGE((H34,J34,L34,N34,AJ34,R34,P34,AR34,AT34,T34,X34,Z34,AB34,V34,AD34,AF34,AH34,AL34,AN34,AP34,AV34),3)+LARGE((H34,J34,L34,AJ34,N34,R34,P34,T34,X34,Z34,AR34,AB34,AT34,V34,AD34,AF34,AH34,AL34,AN34,AP34,AV34),4)+LARGE((H34,J34,AJ34,L34,N34,R34,P34,AR34,T34,X34,Z34,AB34,V34,AT34,AD34,AF34,AH34,AL34,AN34,AP34,AV34),5)</f>
        <v>470</v>
      </c>
      <c r="AX34" s="77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</row>
    <row r="35" spans="1:153" s="51" customFormat="1" ht="15" customHeight="1" thickTop="1" thickBot="1" x14ac:dyDescent="0.3">
      <c r="A35" s="52"/>
      <c r="B35" s="106">
        <v>29</v>
      </c>
      <c r="C35" s="107" t="s">
        <v>177</v>
      </c>
      <c r="D35" s="108" t="s">
        <v>178</v>
      </c>
      <c r="E35" s="109">
        <v>2002</v>
      </c>
      <c r="F35" s="108" t="s">
        <v>20</v>
      </c>
      <c r="G35" s="79"/>
      <c r="H35" s="79"/>
      <c r="I35" s="79"/>
      <c r="J35" s="79"/>
      <c r="K35" s="80"/>
      <c r="L35" s="80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>
        <v>24</v>
      </c>
      <c r="AD35" s="79">
        <f>(VLOOKUP(AC35,UMM,2,FALSE))*$AD$5</f>
        <v>429.99999999999994</v>
      </c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125">
        <v>0</v>
      </c>
      <c r="AQ35" s="81"/>
      <c r="AR35" s="81">
        <v>0</v>
      </c>
      <c r="AS35" s="81"/>
      <c r="AT35" s="81">
        <v>0</v>
      </c>
      <c r="AU35" s="81"/>
      <c r="AV35" s="81">
        <v>0</v>
      </c>
      <c r="AW35" s="78">
        <f>LARGE((H35,J35,L35,N35,R35,P35,T35,X35,Z35,AJ35,AB35,V35,AD35,AR35,AF35,AH35,AL35,AN35,AP35,AT35,AV35),1)+LARGE((H35,J35,L35,AJ35,N35,R35,P35,T35,AR35,AT35,X35,Z35,AB35,V35,AD35,AF35,AH35,AL35,AN35,AP35,AV35),2)+LARGE((H35,J35,L35,N35,AJ35,R35,P35,AR35,AT35,T35,X35,Z35,AB35,V35,AD35,AF35,AH35,AL35,AN35,AP35,AV35),3)+LARGE((H35,J35,L35,AJ35,N35,R35,P35,T35,X35,Z35,AR35,AB35,AT35,V35,AD35,AF35,AH35,AL35,AN35,AP35,AV35),4)+LARGE((H35,J35,AJ35,L35,N35,R35,P35,AR35,T35,X35,Z35,AB35,V35,AT35,AD35,AF35,AH35,AL35,AN35,AP35,AV35),5)</f>
        <v>429.99999999999994</v>
      </c>
      <c r="AX35" s="77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</row>
    <row r="36" spans="1:153" s="51" customFormat="1" ht="15" customHeight="1" thickTop="1" thickBot="1" x14ac:dyDescent="0.3">
      <c r="A36" s="52"/>
      <c r="B36" s="106">
        <v>30</v>
      </c>
      <c r="C36" s="108" t="s">
        <v>0</v>
      </c>
      <c r="D36" s="108" t="s">
        <v>76</v>
      </c>
      <c r="E36" s="110">
        <v>2002</v>
      </c>
      <c r="F36" s="108" t="s">
        <v>41</v>
      </c>
      <c r="G36" s="79"/>
      <c r="H36" s="79"/>
      <c r="I36" s="79"/>
      <c r="J36" s="79"/>
      <c r="K36" s="80"/>
      <c r="L36" s="80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>
        <v>27</v>
      </c>
      <c r="AD36" s="79">
        <f>(VLOOKUP(AC36,UMM,2,FALSE))*$AD$5</f>
        <v>399.99999999999989</v>
      </c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125">
        <v>0</v>
      </c>
      <c r="AQ36" s="81"/>
      <c r="AR36" s="81">
        <v>0</v>
      </c>
      <c r="AS36" s="81"/>
      <c r="AT36" s="81">
        <v>0</v>
      </c>
      <c r="AU36" s="81"/>
      <c r="AV36" s="81">
        <v>0</v>
      </c>
      <c r="AW36" s="78">
        <f>LARGE((H36,J36,L36,N36,R36,P36,T36,X36,Z36,AJ36,AB36,V36,AD36,AR36,AF36,AH36,AL36,AN36,AP36,AT36,AV36),1)+LARGE((H36,J36,L36,AJ36,N36,R36,P36,T36,AR36,AT36,X36,Z36,AB36,V36,AD36,AF36,AH36,AL36,AN36,AP36,AV36),2)+LARGE((H36,J36,L36,N36,AJ36,R36,P36,AR36,AT36,T36,X36,Z36,AB36,V36,AD36,AF36,AH36,AL36,AN36,AP36,AV36),3)+LARGE((H36,J36,L36,AJ36,N36,R36,P36,T36,X36,Z36,AR36,AB36,AT36,V36,AD36,AF36,AH36,AL36,AN36,AP36,AV36),4)+LARGE((H36,J36,AJ36,L36,N36,R36,P36,AR36,T36,X36,Z36,AB36,V36,AT36,AD36,AF36,AH36,AL36,AN36,AP36,AV36),5)</f>
        <v>399.99999999999989</v>
      </c>
      <c r="AX36" s="77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</row>
    <row r="37" spans="1:153" s="51" customFormat="1" ht="15" customHeight="1" thickTop="1" thickBot="1" x14ac:dyDescent="0.3">
      <c r="A37" s="52"/>
      <c r="B37" s="106">
        <v>31</v>
      </c>
      <c r="C37" s="103" t="s">
        <v>167</v>
      </c>
      <c r="D37" s="101" t="s">
        <v>168</v>
      </c>
      <c r="E37" s="102">
        <v>2003</v>
      </c>
      <c r="F37" s="101" t="s">
        <v>187</v>
      </c>
      <c r="G37" s="79"/>
      <c r="H37" s="79"/>
      <c r="I37" s="79"/>
      <c r="J37" s="79"/>
      <c r="K37" s="80"/>
      <c r="L37" s="80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>
        <v>21</v>
      </c>
      <c r="X37" s="79">
        <f>(VLOOKUP(W37,UMM,2,FALSE))*$X$5</f>
        <v>261.73999999999995</v>
      </c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125">
        <v>0</v>
      </c>
      <c r="AQ37" s="79">
        <v>9</v>
      </c>
      <c r="AR37" s="79">
        <f>(VLOOKUP(AQ37,UMM,2,FALSE))*$AR$5</f>
        <v>112.5</v>
      </c>
      <c r="AS37" s="81"/>
      <c r="AT37" s="81">
        <v>0</v>
      </c>
      <c r="AU37" s="81"/>
      <c r="AV37" s="81">
        <v>0</v>
      </c>
      <c r="AW37" s="78">
        <f>LARGE((H37,J37,L37,N37,R37,P37,T37,X37,Z37,AJ37,AB37,V37,AD37,AR37,AF37,AH37,AL37,AN37,AP37,AT37,AV37),1)+LARGE((H37,J37,L37,AJ37,N37,R37,P37,T37,AR37,AT37,X37,Z37,AB37,V37,AD37,AF37,AH37,AL37,AN37,AP37,AV37),2)+LARGE((H37,J37,L37,N37,AJ37,R37,P37,AR37,AT37,T37,X37,Z37,AB37,V37,AD37,AF37,AH37,AL37,AN37,AP37,AV37),3)+LARGE((H37,J37,L37,AJ37,N37,R37,P37,T37,X37,Z37,AR37,AB37,AT37,V37,AD37,AF37,AH37,AL37,AN37,AP37,AV37),4)+LARGE((H37,J37,AJ37,L37,N37,R37,P37,AR37,T37,X37,Z37,AB37,V37,AT37,AD37,AF37,AH37,AL37,AN37,AP37,AV37),5)</f>
        <v>374.23999999999995</v>
      </c>
      <c r="AX37" s="77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</row>
    <row r="38" spans="1:153" s="51" customFormat="1" ht="15" customHeight="1" thickTop="1" thickBot="1" x14ac:dyDescent="0.3">
      <c r="A38" s="52"/>
      <c r="B38" s="106">
        <v>32</v>
      </c>
      <c r="C38" s="129" t="s">
        <v>75</v>
      </c>
      <c r="D38" s="130" t="s">
        <v>61</v>
      </c>
      <c r="E38" s="131">
        <v>2002</v>
      </c>
      <c r="F38" s="130" t="s">
        <v>40</v>
      </c>
      <c r="G38" s="79"/>
      <c r="H38" s="79"/>
      <c r="I38" s="79"/>
      <c r="J38" s="79"/>
      <c r="K38" s="80"/>
      <c r="L38" s="80"/>
      <c r="M38" s="79"/>
      <c r="N38" s="79"/>
      <c r="O38" s="79"/>
      <c r="P38" s="79"/>
      <c r="Q38" s="79">
        <v>22</v>
      </c>
      <c r="R38" s="79">
        <f>(VLOOKUP(Q38,UMM,2,FALSE))*$R$5</f>
        <v>297.89999999999998</v>
      </c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125">
        <v>0</v>
      </c>
      <c r="AQ38" s="81"/>
      <c r="AR38" s="81">
        <v>0</v>
      </c>
      <c r="AS38" s="81"/>
      <c r="AT38" s="81">
        <v>0</v>
      </c>
      <c r="AU38" s="81"/>
      <c r="AV38" s="81">
        <v>0</v>
      </c>
      <c r="AW38" s="78">
        <f>LARGE((H38,J38,L38,N38,R38,P38,T38,X38,Z38,AJ38,AB38,V38,AD38,AR38,AF38,AH38,AL38,AN38,AP38,AT38,AV38),1)+LARGE((H38,J38,L38,AJ38,N38,R38,P38,T38,AR38,AT38,X38,Z38,AB38,V38,AD38,AF38,AH38,AL38,AN38,AP38,AV38),2)+LARGE((H38,J38,L38,N38,AJ38,R38,P38,AR38,AT38,T38,X38,Z38,AB38,V38,AD38,AF38,AH38,AL38,AN38,AP38,AV38),3)+LARGE((H38,J38,L38,AJ38,N38,R38,P38,T38,X38,Z38,AR38,AB38,AT38,V38,AD38,AF38,AH38,AL38,AN38,AP38,AV38),4)+LARGE((H38,J38,AJ38,L38,N38,R38,P38,AR38,T38,X38,Z38,AB38,V38,AT38,AD38,AF38,AH38,AL38,AN38,AP38,AV38),5)</f>
        <v>297.89999999999998</v>
      </c>
      <c r="AX38" s="77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</row>
    <row r="39" spans="1:153" s="51" customFormat="1" ht="15" customHeight="1" thickTop="1" thickBot="1" x14ac:dyDescent="0.3">
      <c r="A39" s="52"/>
      <c r="B39" s="106">
        <v>33</v>
      </c>
      <c r="C39" s="100" t="s">
        <v>66</v>
      </c>
      <c r="D39" s="101" t="s">
        <v>67</v>
      </c>
      <c r="E39" s="102">
        <v>2002</v>
      </c>
      <c r="F39" s="101" t="s">
        <v>18</v>
      </c>
      <c r="G39" s="121"/>
      <c r="H39" s="79"/>
      <c r="I39" s="79"/>
      <c r="J39" s="79"/>
      <c r="K39" s="80"/>
      <c r="L39" s="80"/>
      <c r="M39" s="79"/>
      <c r="N39" s="79"/>
      <c r="O39" s="79"/>
      <c r="P39" s="79"/>
      <c r="Q39" s="79">
        <v>25</v>
      </c>
      <c r="R39" s="79">
        <f>(VLOOKUP(Q39,UMM,2,FALSE))*$R$5</f>
        <v>278.03999999999996</v>
      </c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125">
        <v>0</v>
      </c>
      <c r="AQ39" s="81"/>
      <c r="AR39" s="81">
        <v>0</v>
      </c>
      <c r="AS39" s="81"/>
      <c r="AT39" s="81">
        <v>0</v>
      </c>
      <c r="AU39" s="81"/>
      <c r="AV39" s="81">
        <v>0</v>
      </c>
      <c r="AW39" s="78">
        <f>LARGE((H39,J39,L39,N39,R39,P39,T39,X39,Z39,AJ39,AB39,V39,AD39,AR39,AF39,AH39,AL39,AN39,AP39,AT39,AV39),1)+LARGE((H39,J39,L39,AJ39,N39,R39,P39,T39,AR39,AT39,X39,Z39,AB39,V39,AD39,AF39,AH39,AL39,AN39,AP39,AV39),2)+LARGE((H39,J39,L39,N39,AJ39,R39,P39,AR39,AT39,T39,X39,Z39,AB39,V39,AD39,AF39,AH39,AL39,AN39,AP39,AV39),3)+LARGE((H39,J39,L39,AJ39,N39,R39,P39,T39,X39,Z39,AR39,AB39,AT39,V39,AD39,AF39,AH39,AL39,AN39,AP39,AV39),4)+LARGE((H39,J39,AJ39,L39,N39,R39,P39,AR39,T39,X39,Z39,AB39,V39,AT39,AD39,AF39,AH39,AL39,AN39,AP39,AV39),5)</f>
        <v>278.03999999999996</v>
      </c>
      <c r="AX39" s="77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</row>
    <row r="40" spans="1:153" s="51" customFormat="1" ht="15" customHeight="1" thickTop="1" thickBot="1" x14ac:dyDescent="0.3">
      <c r="A40" s="52"/>
      <c r="B40" s="106">
        <v>34</v>
      </c>
      <c r="C40" s="107" t="s">
        <v>112</v>
      </c>
      <c r="D40" s="108" t="s">
        <v>111</v>
      </c>
      <c r="E40" s="109">
        <v>2003</v>
      </c>
      <c r="F40" s="108" t="s">
        <v>24</v>
      </c>
      <c r="G40" s="121"/>
      <c r="H40" s="79"/>
      <c r="I40" s="79"/>
      <c r="J40" s="79"/>
      <c r="K40" s="80"/>
      <c r="L40" s="80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125">
        <v>0</v>
      </c>
      <c r="AO40" s="79"/>
      <c r="AP40" s="125">
        <v>0</v>
      </c>
      <c r="AQ40" s="81"/>
      <c r="AR40" s="81">
        <v>0</v>
      </c>
      <c r="AS40" s="79">
        <v>9</v>
      </c>
      <c r="AT40" s="79">
        <f>(VLOOKUP(AS40,UMM,2,FALSE))*$AT$5</f>
        <v>270</v>
      </c>
      <c r="AU40" s="81"/>
      <c r="AV40" s="81">
        <v>0</v>
      </c>
      <c r="AW40" s="78">
        <f>LARGE((H40,J40,L40,N40,R40,P40,T40,X40,Z40,AJ40,AB40,V40,AD40,AR40,AF40,AH40,AL40,AN40,AP40,AT40,AV40),1)+LARGE((H40,J40,L40,AJ40,N40,R40,P40,T40,AR40,AT40,X40,Z40,AB40,V40,AD40,AF40,AH40,AL40,AN40,AP40,AV40),2)+LARGE((H40,J40,L40,N40,AJ40,R40,P40,AR40,AT40,T40,X40,Z40,AB40,V40,AD40,AF40,AH40,AL40,AN40,AP40,AV40),3)+LARGE((H40,J40,L40,AJ40,N40,R40,P40,T40,X40,Z40,AR40,AB40,AT40,V40,AD40,AF40,AH40,AL40,AN40,AP40,AV40),4)+LARGE((H40,J40,AJ40,L40,N40,R40,P40,AR40,T40,X40,Z40,AB40,V40,AT40,AD40,AF40,AH40,AL40,AN40,AP40,AV40),5)</f>
        <v>270</v>
      </c>
      <c r="AX40" s="77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</row>
    <row r="41" spans="1:153" s="51" customFormat="1" ht="15" customHeight="1" thickTop="1" thickBot="1" x14ac:dyDescent="0.3">
      <c r="A41" s="52"/>
      <c r="B41" s="106">
        <v>35</v>
      </c>
      <c r="C41" s="100" t="s">
        <v>114</v>
      </c>
      <c r="D41" s="101" t="s">
        <v>113</v>
      </c>
      <c r="E41" s="102"/>
      <c r="F41" s="101"/>
      <c r="G41" s="121"/>
      <c r="H41" s="79"/>
      <c r="I41" s="79"/>
      <c r="J41" s="79"/>
      <c r="K41" s="80"/>
      <c r="L41" s="80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125">
        <v>0</v>
      </c>
      <c r="AM41" s="125"/>
      <c r="AN41" s="125">
        <v>0</v>
      </c>
      <c r="AO41" s="79"/>
      <c r="AP41" s="125">
        <v>0</v>
      </c>
      <c r="AQ41" s="81"/>
      <c r="AR41" s="81">
        <v>0</v>
      </c>
      <c r="AS41" s="79">
        <v>10</v>
      </c>
      <c r="AT41" s="79">
        <f>(VLOOKUP(AS41,UMM,2,FALSE))*$AT$5</f>
        <v>259.2</v>
      </c>
      <c r="AU41" s="81"/>
      <c r="AV41" s="81"/>
      <c r="AW41" s="78">
        <f>LARGE((H41,J41,L41,N41,R41,P41,T41,X41,Z41,AJ41,AB41,V41,AD41,AR41,AF41,AH41,AL41,AN41,AP41,AT41,AV41),1)+LARGE((H41,J41,L41,AJ41,N41,R41,P41,T41,AR41,AT41,X41,Z41,AB41,V41,AD41,AF41,AH41,AL41,AN41,AP41,AV41),2)+LARGE((H41,J41,L41,N41,AJ41,R41,P41,AR41,AT41,T41,X41,Z41,AB41,V41,AD41,AF41,AH41,AL41,AN41,AP41,AV41),3)+LARGE((H41,J41,L41,AJ41,N41,R41,P41,T41,X41,Z41,AR41,AB41,AT41,V41,AD41,AF41,AH41,AL41,AN41,AP41,AV41),4)+LARGE((H41,J41,AJ41,L41,N41,R41,P41,AR41,T41,X41,Z41,AB41,V41,AT41,AD41,AF41,AH41,AL41,AN41,AP41,AV41),5)</f>
        <v>259.2</v>
      </c>
      <c r="AX41" s="77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</row>
    <row r="42" spans="1:153" s="51" customFormat="1" ht="15" customHeight="1" thickTop="1" thickBot="1" x14ac:dyDescent="0.3">
      <c r="A42" s="52"/>
      <c r="B42" s="106">
        <v>36</v>
      </c>
      <c r="C42" s="100" t="s">
        <v>169</v>
      </c>
      <c r="D42" s="101" t="s">
        <v>170</v>
      </c>
      <c r="E42" s="102">
        <v>2003</v>
      </c>
      <c r="F42" s="101" t="s">
        <v>39</v>
      </c>
      <c r="G42" s="121"/>
      <c r="H42" s="79"/>
      <c r="I42" s="79"/>
      <c r="J42" s="79"/>
      <c r="K42" s="80"/>
      <c r="L42" s="80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>
        <v>28</v>
      </c>
      <c r="X42" s="79">
        <f>(VLOOKUP(W42,UMM,2,FALSE))*$X$5</f>
        <v>221.90999999999994</v>
      </c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125">
        <v>0</v>
      </c>
      <c r="AQ42" s="81"/>
      <c r="AR42" s="81">
        <v>0</v>
      </c>
      <c r="AS42" s="81"/>
      <c r="AT42" s="81">
        <v>0</v>
      </c>
      <c r="AU42" s="81"/>
      <c r="AV42" s="81">
        <v>0</v>
      </c>
      <c r="AW42" s="78">
        <f>LARGE((H42,J42,L42,N42,R42,P42,T42,X42,Z42,AJ42,AB42,V42,AD42,AR42,AF42,AH42,AL42,AN42,AP42,AT42,AV42),1)+LARGE((H42,J42,L42,AJ42,N42,R42,P42,T42,AR42,AT42,X42,Z42,AB42,V42,AD42,AF42,AH42,AL42,AN42,AP42,AV42),2)+LARGE((H42,J42,L42,N42,AJ42,R42,P42,AR42,AT42,T42,X42,Z42,AB42,V42,AD42,AF42,AH42,AL42,AN42,AP42,AV42),3)+LARGE((H42,J42,L42,AJ42,N42,R42,P42,T42,X42,Z42,AR42,AB42,AT42,V42,AD42,AF42,AH42,AL42,AN42,AP42,AV42),4)+LARGE((H42,J42,AJ42,L42,N42,R42,P42,AR42,T42,X42,Z42,AB42,V42,AT42,AD42,AF42,AH42,AL42,AN42,AP42,AV42),5)</f>
        <v>221.90999999999994</v>
      </c>
      <c r="AX42" s="77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</row>
    <row r="43" spans="1:153" s="51" customFormat="1" ht="15" customHeight="1" thickTop="1" thickBot="1" x14ac:dyDescent="0.3">
      <c r="A43" s="52"/>
      <c r="B43" s="106">
        <v>37</v>
      </c>
      <c r="C43" s="100" t="s">
        <v>16</v>
      </c>
      <c r="D43" s="101" t="s">
        <v>19</v>
      </c>
      <c r="E43" s="102">
        <v>2003</v>
      </c>
      <c r="F43" s="101" t="s">
        <v>175</v>
      </c>
      <c r="G43" s="121"/>
      <c r="H43" s="79"/>
      <c r="I43" s="79"/>
      <c r="J43" s="79"/>
      <c r="K43" s="80"/>
      <c r="L43" s="80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>
        <v>6</v>
      </c>
      <c r="Z43" s="79">
        <f>(VLOOKUP(Y43,UMM,2,FALSE))*$Z$5</f>
        <v>27.5</v>
      </c>
      <c r="AA43" s="79"/>
      <c r="AB43" s="79"/>
      <c r="AC43" s="79"/>
      <c r="AD43" s="79"/>
      <c r="AE43" s="79"/>
      <c r="AF43" s="79"/>
      <c r="AG43" s="79">
        <v>5</v>
      </c>
      <c r="AH43" s="79">
        <f>(VLOOKUP(AG43,UMM,2,FALSE))*$AH$5</f>
        <v>184.25</v>
      </c>
      <c r="AI43" s="79"/>
      <c r="AJ43" s="79"/>
      <c r="AK43" s="79"/>
      <c r="AL43" s="79"/>
      <c r="AM43" s="79"/>
      <c r="AN43" s="79"/>
      <c r="AO43" s="79"/>
      <c r="AP43" s="125"/>
      <c r="AQ43" s="81"/>
      <c r="AR43" s="81">
        <v>0</v>
      </c>
      <c r="AS43" s="81"/>
      <c r="AT43" s="81">
        <v>0</v>
      </c>
      <c r="AU43" s="81"/>
      <c r="AV43" s="81">
        <v>0</v>
      </c>
      <c r="AW43" s="78">
        <f>LARGE((H43,J43,L43,N43,R43,P43,T43,X43,Z43,AJ43,AB43,V43,AD43,AR43,AF43,AH43,AL43,AN43,AP43,AT43,AV43),1)+LARGE((H43,J43,L43,AJ43,N43,R43,P43,T43,AR43,AT43,X43,Z43,AB43,V43,AD43,AF43,AH43,AL43,AN43,AP43,AV43),2)+LARGE((H43,J43,L43,N43,AJ43,R43,P43,AR43,AT43,T43,X43,Z43,AB43,V43,AD43,AF43,AH43,AL43,AN43,AP43,AV43),3)+LARGE((H43,J43,L43,AJ43,N43,R43,P43,T43,X43,Z43,AR43,AB43,AT43,V43,AD43,AF43,AH43,AL43,AN43,AP43,AV43),4)+LARGE((H43,J43,AJ43,L43,N43,R43,P43,AR43,T43,X43,Z43,AB43,V43,AT43,AD43,AF43,AH43,AL43,AN43,AP43,AV43),5)</f>
        <v>211.75</v>
      </c>
      <c r="AX43" s="77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</row>
    <row r="44" spans="1:153" s="51" customFormat="1" ht="15" customHeight="1" thickTop="1" thickBot="1" x14ac:dyDescent="0.3">
      <c r="A44" s="52"/>
      <c r="B44" s="106">
        <v>38</v>
      </c>
      <c r="C44" s="107" t="s">
        <v>94</v>
      </c>
      <c r="D44" s="108" t="s">
        <v>19</v>
      </c>
      <c r="E44" s="109">
        <v>2003</v>
      </c>
      <c r="F44" s="108" t="s">
        <v>93</v>
      </c>
      <c r="G44" s="121"/>
      <c r="H44" s="79"/>
      <c r="I44" s="79"/>
      <c r="J44" s="79"/>
      <c r="K44" s="80"/>
      <c r="L44" s="80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>
        <v>3</v>
      </c>
      <c r="AN44" s="79">
        <f>(VLOOKUP(AM44,UMM,2,FALSE))*$AN$5</f>
        <v>189</v>
      </c>
      <c r="AO44" s="79"/>
      <c r="AP44" s="125">
        <v>0</v>
      </c>
      <c r="AQ44" s="81"/>
      <c r="AR44" s="81">
        <v>0</v>
      </c>
      <c r="AS44" s="81"/>
      <c r="AT44" s="81">
        <v>0</v>
      </c>
      <c r="AU44" s="81"/>
      <c r="AV44" s="81">
        <v>0</v>
      </c>
      <c r="AW44" s="78">
        <f>LARGE((H44,J44,L44,N44,R44,P44,T44,X44,Z44,AJ44,AB44,V44,AD44,AR44,AF44,AH44,AL44,AN44,AP44,AT44,AV44),1)+LARGE((H44,J44,L44,AJ44,N44,R44,P44,T44,AR44,AT44,X44,Z44,AB44,V44,AD44,AF44,AH44,AL44,AN44,AP44,AV44),2)+LARGE((H44,J44,L44,N44,AJ44,R44,P44,AR44,AT44,T44,X44,Z44,AB44,V44,AD44,AF44,AH44,AL44,AN44,AP44,AV44),3)+LARGE((H44,J44,L44,AJ44,N44,R44,P44,T44,X44,Z44,AR44,AB44,AT44,V44,AD44,AF44,AH44,AL44,AN44,AP44,AV44),4)+LARGE((H44,J44,AJ44,L44,N44,R44,P44,AR44,T44,X44,Z44,AB44,V44,AT44,AD44,AF44,AH44,AL44,AN44,AP44,AV44),5)</f>
        <v>189</v>
      </c>
      <c r="AX44" s="77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</row>
    <row r="45" spans="1:153" s="51" customFormat="1" ht="15" customHeight="1" thickTop="1" x14ac:dyDescent="0.25">
      <c r="A45" s="73"/>
      <c r="B45" s="106">
        <v>39</v>
      </c>
      <c r="C45" s="100" t="s">
        <v>151</v>
      </c>
      <c r="D45" s="101" t="s">
        <v>152</v>
      </c>
      <c r="E45" s="102">
        <v>2003</v>
      </c>
      <c r="F45" s="101" t="s">
        <v>153</v>
      </c>
      <c r="G45" s="79">
        <v>2</v>
      </c>
      <c r="H45" s="79">
        <f>(VLOOKUP(G45,UMM,2,FALSE))*$H$5</f>
        <v>25.5</v>
      </c>
      <c r="I45" s="79"/>
      <c r="J45" s="79"/>
      <c r="K45" s="80"/>
      <c r="L45" s="80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125">
        <v>0</v>
      </c>
      <c r="AQ45" s="81"/>
      <c r="AR45" s="81">
        <v>0</v>
      </c>
      <c r="AS45" s="81"/>
      <c r="AT45" s="81">
        <v>0</v>
      </c>
      <c r="AU45" s="81"/>
      <c r="AV45" s="81">
        <v>0</v>
      </c>
      <c r="AW45" s="78">
        <f>LARGE((H45,J45,L45,N45,R45,P45,T45,X45,Z45,AJ45,AB45,V45,AD45,AR45,AF45,AH45,AL45,AN45,AP45,AT45,AV45),1)+LARGE((H45,J45,L45,AJ45,N45,R45,P45,T45,AR45,AT45,X45,Z45,AB45,V45,AD45,AF45,AH45,AL45,AN45,AP45,AV45),2)+LARGE((H45,J45,L45,N45,AJ45,R45,P45,AR45,AT45,T45,X45,Z45,AB45,V45,AD45,AF45,AH45,AL45,AN45,AP45,AV45),3)+LARGE((H45,J45,L45,AJ45,N45,R45,P45,T45,X45,Z45,AR45,AB45,AT45,V45,AD45,AF45,AH45,AL45,AN45,AP45,AV45),4)+LARGE((H45,J45,AJ45,L45,N45,R45,P45,AR45,T45,X45,Z45,AB45,V45,AT45,AD45,AF45,AH45,AL45,AN45,AP45,AV45),5)</f>
        <v>25.5</v>
      </c>
      <c r="AX45" s="77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</row>
    <row r="46" spans="1:153" s="51" customFormat="1" ht="409.5" customHeight="1" x14ac:dyDescent="0.25">
      <c r="A46" s="82"/>
      <c r="B46" s="104">
        <v>26</v>
      </c>
      <c r="C46" s="94"/>
      <c r="D46" s="95"/>
      <c r="E46" s="96"/>
      <c r="F46" s="95"/>
      <c r="G46" s="87"/>
      <c r="H46" s="87"/>
      <c r="I46" s="87"/>
      <c r="J46" s="87"/>
      <c r="K46" s="88"/>
      <c r="L46" s="88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72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</row>
    <row r="47" spans="1:153" s="51" customFormat="1" ht="15" customHeight="1" x14ac:dyDescent="0.25">
      <c r="A47" s="82"/>
      <c r="B47" s="83">
        <v>4</v>
      </c>
      <c r="C47" s="84" t="s">
        <v>114</v>
      </c>
      <c r="D47" s="85" t="s">
        <v>113</v>
      </c>
      <c r="E47" s="86">
        <v>2003</v>
      </c>
      <c r="F47" s="85" t="s">
        <v>24</v>
      </c>
      <c r="G47" s="87"/>
      <c r="H47" s="87"/>
      <c r="I47" s="87"/>
      <c r="J47" s="87"/>
      <c r="K47" s="88"/>
      <c r="L47" s="88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>
        <v>0</v>
      </c>
      <c r="AS47" s="87"/>
      <c r="AT47" s="87">
        <v>0</v>
      </c>
      <c r="AU47" s="87"/>
      <c r="AV47" s="87">
        <v>0</v>
      </c>
      <c r="AW47" s="72" t="e">
        <f>LARGE((H47,J47,L47,N47,P47,R47,T47,V47,X47,Z47,AB47,AD47,AF47,AH47,AL47,AN47,AP47,AR47,AT47,AV47,#REF!,#REF!),1)+LARGE((H47,J47,L47,N47,P47,R47,T47,V47,X47,Z47,AH47,AL47,AB47,AD47,AF47,AP47,AN47,AR47,AT47,AV47,#REF!,#REF!),3)+LARGE((H47,J47,L47,N47,P47,R47,T47,V47,X47,Z47,AB47,AD47,AF47,AH47,AL47,AN47,AP47,AR47,AT47,AV47,#REF!,#REF!),4)+LARGE((H47,J47,L47,N47,P47,R47,T47,V47,X47,Z47,AB47,AD47,AF47,AN47,AP47,AR47,AT47,AV47,AL47,AH47,#REF!,#REF!),5)</f>
        <v>#REF!</v>
      </c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</row>
    <row r="48" spans="1:153" s="50" customFormat="1" ht="15" customHeight="1" x14ac:dyDescent="0.25">
      <c r="A48" s="82"/>
      <c r="B48" s="83">
        <v>5</v>
      </c>
      <c r="C48" s="89"/>
      <c r="D48" s="89"/>
      <c r="E48" s="89"/>
      <c r="F48" s="89"/>
      <c r="G48" s="87"/>
      <c r="H48" s="87"/>
      <c r="I48" s="87"/>
      <c r="J48" s="87"/>
      <c r="K48" s="88"/>
      <c r="L48" s="88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>
        <v>0</v>
      </c>
      <c r="AS48" s="87"/>
      <c r="AT48" s="87">
        <v>0</v>
      </c>
      <c r="AU48" s="87"/>
      <c r="AV48" s="87">
        <v>0</v>
      </c>
      <c r="AW48" s="72" t="e">
        <f>LARGE((H48,J48,L48,N48,P48,R48,T48,V48,X48,Z48,AB48,AD48,AF48,AH48,AL48,AN48,AP48,AR48,AT48,AV48,#REF!,#REF!),1)+LARGE((H48,J48,L48,N48,P48,R48,T48,V48,X48,Z48,AH48,AL48,AB48,AD48,AF48,AP48,AN48,AR48,AT48,AV48,#REF!,#REF!),3)+LARGE((H48,J48,L48,N48,P48,R48,T48,V48,X48,Z48,AB48,AD48,AF48,AH48,AL48,AN48,AP48,AR48,AT48,AV48,#REF!,#REF!),4)+LARGE((H48,J48,L48,N48,P48,R48,T48,V48,X48,Z48,AB48,AD48,AF48,AN48,AP48,AR48,AT48,AV48,AL48,AH48,#REF!,#REF!),5)</f>
        <v>#REF!</v>
      </c>
    </row>
    <row r="49" spans="1:153" s="31" customFormat="1" ht="15" customHeight="1" x14ac:dyDescent="0.25">
      <c r="A49" s="90"/>
      <c r="B49" s="83">
        <v>6</v>
      </c>
      <c r="C49" s="84" t="s">
        <v>32</v>
      </c>
      <c r="D49" s="85" t="s">
        <v>59</v>
      </c>
      <c r="E49" s="86">
        <v>2002</v>
      </c>
      <c r="F49" s="85" t="s">
        <v>37</v>
      </c>
      <c r="G49" s="87"/>
      <c r="H49" s="87"/>
      <c r="I49" s="87"/>
      <c r="J49" s="87"/>
      <c r="K49" s="88"/>
      <c r="L49" s="88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>
        <v>0</v>
      </c>
      <c r="AS49" s="87"/>
      <c r="AT49" s="87">
        <v>0</v>
      </c>
      <c r="AU49" s="87"/>
      <c r="AV49" s="87">
        <v>0</v>
      </c>
      <c r="AW49" s="72" t="e">
        <f>LARGE((H49,J49,L49,N49,P49,R49,T49,V49,X49,Z49,AB49,AD49,AF49,AH49,AL49,AN49,AP49,AR49,AT49,AV49,#REF!,#REF!),1)+LARGE((H49,J49,L49,N49,P49,R49,T49,V49,X49,Z49,AH49,AL49,AB49,AD49,AF49,AP49,AN49,AR49,AT49,AV49,#REF!,#REF!),3)+LARGE((H49,J49,L49,N49,P49,R49,T49,V49,X49,Z49,AB49,AD49,AF49,AH49,AL49,AN49,AP49,AR49,AT49,AV49,#REF!,#REF!),4)+LARGE((H49,J49,L49,N49,P49,R49,T49,V49,X49,Z49,AB49,AD49,AF49,AN49,AP49,AR49,AT49,AV49,AL49,AH49,#REF!,#REF!),5)</f>
        <v>#REF!</v>
      </c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</row>
    <row r="50" spans="1:153" s="2" customFormat="1" ht="15" customHeight="1" x14ac:dyDescent="0.25">
      <c r="A50" s="89"/>
      <c r="B50" s="83">
        <v>7</v>
      </c>
      <c r="C50" s="84" t="s">
        <v>89</v>
      </c>
      <c r="D50" s="85" t="s">
        <v>88</v>
      </c>
      <c r="E50" s="86">
        <v>2003</v>
      </c>
      <c r="F50" s="85" t="s">
        <v>24</v>
      </c>
      <c r="G50" s="87"/>
      <c r="H50" s="87"/>
      <c r="I50" s="87"/>
      <c r="J50" s="87"/>
      <c r="K50" s="88"/>
      <c r="L50" s="88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>
        <v>0</v>
      </c>
      <c r="AS50" s="87"/>
      <c r="AT50" s="87">
        <v>0</v>
      </c>
      <c r="AU50" s="87"/>
      <c r="AV50" s="87">
        <v>0</v>
      </c>
      <c r="AW50" s="72" t="e">
        <f>LARGE((H50,J50,L50,N50,P50,R50,T50,V50,X50,Z50,AB50,AD50,AF50,AH50,AL50,AN50,AP50,AR50,AT50,AV50,#REF!,#REF!),1)+LARGE((H50,J50,L50,N50,P50,R50,T50,V50,X50,Z50,AH50,AL50,AB50,AD50,AF50,AP50,AN50,AR50,AT50,AV50,#REF!,#REF!),3)+LARGE((H50,J50,L50,N50,P50,R50,T50,V50,X50,Z50,AB50,AD50,AF50,AH50,AL50,AN50,AP50,AR50,AT50,AV50,#REF!,#REF!),4)+LARGE((H50,J50,L50,N50,P50,R50,T50,V50,X50,Z50,AB50,AD50,AF50,AN50,AP50,AR50,AT50,AV50,AL50,AH50,#REF!,#REF!),5)</f>
        <v>#REF!</v>
      </c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</row>
    <row r="51" spans="1:153" s="31" customFormat="1" ht="15" customHeight="1" x14ac:dyDescent="0.25">
      <c r="A51" s="90"/>
      <c r="B51" s="83">
        <v>8</v>
      </c>
      <c r="C51" s="84" t="s">
        <v>3</v>
      </c>
      <c r="D51" s="85" t="s">
        <v>60</v>
      </c>
      <c r="E51" s="86">
        <v>2002</v>
      </c>
      <c r="F51" s="85" t="s">
        <v>15</v>
      </c>
      <c r="G51" s="87"/>
      <c r="H51" s="87"/>
      <c r="I51" s="87"/>
      <c r="J51" s="87"/>
      <c r="K51" s="88"/>
      <c r="L51" s="88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>
        <v>0</v>
      </c>
      <c r="AS51" s="87"/>
      <c r="AT51" s="87">
        <v>0</v>
      </c>
      <c r="AU51" s="87"/>
      <c r="AV51" s="87">
        <v>0</v>
      </c>
      <c r="AW51" s="72" t="e">
        <f>LARGE((H51,J51,L51,N51,P51,R51,T51,V51,X51,Z51,AB51,AD51,AF51,AH51,AL51,AN51,AP51,AR51,AT51,AV51,#REF!,#REF!),1)+LARGE((H51,J51,L51,N51,P51,R51,T51,V51,X51,Z51,AH51,AL51,AB51,AD51,AF51,AP51,AN51,AR51,AT51,AV51,#REF!,#REF!),3)+LARGE((H51,J51,L51,N51,P51,R51,T51,V51,X51,Z51,AB51,AD51,AF51,AH51,AL51,AN51,AP51,AR51,AT51,AV51,#REF!,#REF!),4)+LARGE((H51,J51,L51,N51,P51,R51,T51,V51,X51,Z51,AB51,AD51,AF51,AN51,AP51,AR51,AT51,AV51,AL51,AH51,#REF!,#REF!),5)</f>
        <v>#REF!</v>
      </c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</row>
    <row r="52" spans="1:153" s="31" customFormat="1" ht="15" customHeight="1" x14ac:dyDescent="0.25">
      <c r="A52" s="90"/>
      <c r="B52" s="83">
        <v>9</v>
      </c>
      <c r="C52" s="84" t="s">
        <v>78</v>
      </c>
      <c r="D52" s="85" t="s">
        <v>21</v>
      </c>
      <c r="E52" s="86">
        <v>2002</v>
      </c>
      <c r="F52" s="85" t="s">
        <v>79</v>
      </c>
      <c r="G52" s="87"/>
      <c r="H52" s="87"/>
      <c r="I52" s="87"/>
      <c r="J52" s="87"/>
      <c r="K52" s="88"/>
      <c r="L52" s="88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>
        <v>0</v>
      </c>
      <c r="AS52" s="87"/>
      <c r="AT52" s="87">
        <v>0</v>
      </c>
      <c r="AU52" s="87"/>
      <c r="AV52" s="87">
        <v>0</v>
      </c>
      <c r="AW52" s="72" t="e">
        <f>LARGE((H52,J52,L52,N52,P52,R52,T52,V52,X52,Z52,AB52,AD52,AF52,AH52,AL52,AN52,AP52,AR52,AT52,AV52,#REF!,#REF!),1)+LARGE((H52,J52,L52,N52,P52,R52,T52,V52,X52,Z52,AH52,AL52,AB52,AD52,AF52,AP52,AN52,AR52,AT52,AV52,#REF!,#REF!),3)+LARGE((H52,J52,L52,N52,P52,R52,T52,V52,X52,Z52,AB52,AD52,AF52,AH52,AL52,AN52,AP52,AR52,AT52,AV52,#REF!,#REF!),4)+LARGE((H52,J52,L52,N52,P52,R52,T52,V52,X52,Z52,AB52,AD52,AF52,AN52,AP52,AR52,AT52,AV52,AL52,AH52,#REF!,#REF!),5)</f>
        <v>#REF!</v>
      </c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</row>
    <row r="53" spans="1:153" s="31" customFormat="1" ht="15" customHeight="1" x14ac:dyDescent="0.25">
      <c r="A53" s="90"/>
      <c r="B53" s="83">
        <v>10</v>
      </c>
      <c r="C53" s="90"/>
      <c r="D53" s="90"/>
      <c r="E53" s="90"/>
      <c r="F53" s="90"/>
      <c r="G53" s="87"/>
      <c r="H53" s="87"/>
      <c r="I53" s="87"/>
      <c r="J53" s="87"/>
      <c r="K53" s="88"/>
      <c r="L53" s="88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>
        <v>0</v>
      </c>
      <c r="AS53" s="87"/>
      <c r="AT53" s="87">
        <v>0</v>
      </c>
      <c r="AU53" s="87"/>
      <c r="AV53" s="87">
        <v>0</v>
      </c>
      <c r="AW53" s="72" t="e">
        <f>LARGE((H53,J53,L53,N53,P53,R53,T53,V53,X53,Z53,AB53,AD53,AF53,AH53,AL53,AN53,AP53,AR53,AT53,AV53,#REF!,#REF!),1)+LARGE((H53,J53,L53,N53,P53,R53,T53,V53,X53,Z53,AH53,AL53,AB53,AD53,AF53,AP53,AN53,AR53,AT53,AV53,#REF!,#REF!),3)+LARGE((H53,J53,L53,N53,P53,R53,T53,V53,X53,Z53,AB53,AD53,AF53,AH53,AL53,AN53,AP53,AR53,AT53,AV53,#REF!,#REF!),4)+LARGE((H53,J53,L53,N53,P53,R53,T53,V53,X53,Z53,AB53,AD53,AF53,AN53,AP53,AR53,AT53,AV53,AL53,AH53,#REF!,#REF!),5)</f>
        <v>#REF!</v>
      </c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</row>
    <row r="54" spans="1:153" s="28" customFormat="1" ht="15" customHeight="1" x14ac:dyDescent="0.25">
      <c r="A54" s="90"/>
      <c r="B54" s="83">
        <v>11</v>
      </c>
      <c r="C54" s="84" t="s">
        <v>74</v>
      </c>
      <c r="D54" s="85" t="s">
        <v>19</v>
      </c>
      <c r="E54" s="86">
        <v>2002</v>
      </c>
      <c r="F54" s="85"/>
      <c r="G54" s="87"/>
      <c r="H54" s="87"/>
      <c r="I54" s="87"/>
      <c r="J54" s="87"/>
      <c r="K54" s="88"/>
      <c r="L54" s="88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>
        <v>0</v>
      </c>
      <c r="AS54" s="87"/>
      <c r="AT54" s="87">
        <v>0</v>
      </c>
      <c r="AU54" s="87"/>
      <c r="AV54" s="87">
        <v>0</v>
      </c>
      <c r="AW54" s="72" t="e">
        <f>LARGE((H54,J54,L54,N54,P54,R54,T54,V54,X54,Z54,AB54,AD54,AF54,AH54,AL54,AN54,AP54,AR54,AT54,AV54,#REF!,#REF!),1)+LARGE((H54,J54,L54,N54,P54,R54,T54,V54,X54,Z54,AH54,AL54,AB54,AD54,AF54,AP54,AN54,AR54,AT54,AV54,#REF!,#REF!),3)+LARGE((H54,J54,L54,N54,P54,R54,T54,V54,X54,Z54,AB54,AD54,AF54,AH54,AL54,AN54,AP54,AR54,AT54,AV54,#REF!,#REF!),4)+LARGE((H54,J54,L54,N54,P54,R54,T54,V54,X54,Z54,AB54,AD54,AF54,AN54,AP54,AR54,AT54,AV54,AL54,AH54,#REF!,#REF!),5)</f>
        <v>#REF!</v>
      </c>
    </row>
    <row r="55" spans="1:153" s="28" customFormat="1" ht="15" customHeight="1" x14ac:dyDescent="0.25">
      <c r="A55" s="90"/>
      <c r="B55" s="83">
        <v>12</v>
      </c>
      <c r="C55" s="90"/>
      <c r="D55" s="90"/>
      <c r="E55" s="90"/>
      <c r="F55" s="90"/>
      <c r="G55" s="87"/>
      <c r="H55" s="87"/>
      <c r="I55" s="87"/>
      <c r="J55" s="87"/>
      <c r="K55" s="88"/>
      <c r="L55" s="88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>
        <v>0</v>
      </c>
      <c r="AS55" s="87"/>
      <c r="AT55" s="87">
        <v>0</v>
      </c>
      <c r="AU55" s="87"/>
      <c r="AV55" s="87">
        <v>0</v>
      </c>
      <c r="AW55" s="72" t="e">
        <f>LARGE((H55,J55,L55,N55,P55,R55,T55,V55,X55,Z55,AB55,AD55,AF55,AH55,AL55,AN55,AP55,AR55,AT55,AV55,#REF!,#REF!),1)+LARGE((H55,J55,L55,N55,P55,R55,T55,V55,X55,Z55,AH55,AL55,AB55,AD55,AF55,AP55,AN55,AR55,AT55,AV55,#REF!,#REF!),3)+LARGE((H55,J55,L55,N55,P55,R55,T55,V55,X55,Z55,AB55,AD55,AF55,AH55,AL55,AN55,AP55,AR55,AT55,AV55,#REF!,#REF!),4)+LARGE((H55,J55,L55,N55,P55,R55,T55,V55,X55,Z55,AB55,AD55,AF55,AN55,AP55,AR55,AT55,AV55,AL55,AH55,#REF!,#REF!),5)</f>
        <v>#REF!</v>
      </c>
    </row>
    <row r="56" spans="1:153" s="28" customFormat="1" ht="15" customHeight="1" x14ac:dyDescent="0.25">
      <c r="A56" s="90"/>
      <c r="B56" s="83">
        <v>13</v>
      </c>
      <c r="C56" s="90"/>
      <c r="D56" s="90"/>
      <c r="E56" s="90"/>
      <c r="F56" s="90"/>
      <c r="G56" s="87"/>
      <c r="H56" s="87"/>
      <c r="I56" s="87"/>
      <c r="J56" s="87"/>
      <c r="K56" s="88"/>
      <c r="L56" s="88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>
        <v>0</v>
      </c>
      <c r="AS56" s="87"/>
      <c r="AT56" s="87">
        <v>0</v>
      </c>
      <c r="AU56" s="87"/>
      <c r="AV56" s="87">
        <v>0</v>
      </c>
      <c r="AW56" s="72" t="e">
        <f>LARGE((H56,J56,L56,N56,P56,R56,T56,V56,X56,Z56,AB56,AD56,AF56,AH56,AL56,AN56,AP56,AR56,AT56,AV56,#REF!,#REF!),1)+LARGE((H56,J56,L56,N56,P56,R56,T56,V56,X56,Z56,AH56,AL56,AB56,AD56,AF56,AP56,AN56,AR56,AT56,AV56,#REF!,#REF!),3)+LARGE((H56,J56,L56,N56,P56,R56,T56,V56,X56,Z56,AB56,AD56,AF56,AH56,AL56,AN56,AP56,AR56,AT56,AV56,#REF!,#REF!),4)+LARGE((H56,J56,L56,N56,P56,R56,T56,V56,X56,Z56,AB56,AD56,AF56,AN56,AP56,AR56,AT56,AV56,AL56,AH56,#REF!,#REF!),5)</f>
        <v>#REF!</v>
      </c>
    </row>
    <row r="57" spans="1:153" s="28" customFormat="1" ht="15" customHeight="1" x14ac:dyDescent="0.25">
      <c r="A57" s="90"/>
      <c r="B57" s="83">
        <v>14</v>
      </c>
      <c r="C57" s="84" t="s">
        <v>119</v>
      </c>
      <c r="D57" s="85" t="s">
        <v>118</v>
      </c>
      <c r="E57" s="86">
        <v>2003</v>
      </c>
      <c r="F57" s="85" t="s">
        <v>117</v>
      </c>
      <c r="G57" s="87"/>
      <c r="H57" s="87"/>
      <c r="I57" s="87"/>
      <c r="J57" s="87"/>
      <c r="K57" s="88"/>
      <c r="L57" s="88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>
        <v>0</v>
      </c>
      <c r="AS57" s="87"/>
      <c r="AT57" s="87">
        <v>0</v>
      </c>
      <c r="AU57" s="87"/>
      <c r="AV57" s="87">
        <v>0</v>
      </c>
      <c r="AW57" s="72" t="e">
        <f>LARGE((H57,J57,L57,N57,P57,R57,T57,V57,X57,Z57,AB57,AD57,AF57,AH57,AL57,AN57,AP57,AR57,AT57,AV57,#REF!,#REF!),1)+LARGE((H57,J57,L57,N57,P57,R57,T57,V57,X57,Z57,AH57,AL57,AB57,AD57,AF57,AP57,AN57,AR57,AT57,AV57,#REF!,#REF!),3)+LARGE((H57,J57,L57,N57,P57,R57,T57,V57,X57,Z57,AB57,AD57,AF57,AH57,AL57,AN57,AP57,AR57,AT57,AV57,#REF!,#REF!),4)+LARGE((H57,J57,L57,N57,P57,R57,T57,V57,X57,Z57,AB57,AD57,AF57,AN57,AP57,AR57,AT57,AV57,AL57,AH57,#REF!,#REF!),5)</f>
        <v>#REF!</v>
      </c>
    </row>
    <row r="58" spans="1:153" s="2" customFormat="1" ht="14.1" customHeight="1" x14ac:dyDescent="0.25">
      <c r="A58" s="89"/>
      <c r="B58" s="83">
        <v>15</v>
      </c>
      <c r="C58" s="89"/>
      <c r="D58" s="89"/>
      <c r="E58" s="89"/>
      <c r="F58" s="89"/>
      <c r="G58" s="87"/>
      <c r="H58" s="87"/>
      <c r="I58" s="87"/>
      <c r="J58" s="87"/>
      <c r="K58" s="88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>
        <v>0</v>
      </c>
      <c r="AS58" s="87"/>
      <c r="AT58" s="87">
        <v>0</v>
      </c>
      <c r="AU58" s="87"/>
      <c r="AV58" s="87">
        <v>0</v>
      </c>
      <c r="AW58" s="72" t="e">
        <f>LARGE((H58,J58,L58,N58,P58,R58,T58,V58,X58,Z58,AB58,AD58,AF58,AH58,AL58,AN58,AP58,AR58,AT58,AV58,#REF!,#REF!),1)+LARGE((H58,J58,L58,N58,P58,R58,T58,V58,X58,Z58,AH58,AL58,AB58,AD58,AF58,AP58,AN58,AR58,AT58,AV58,#REF!,#REF!),3)+LARGE((H58,J58,L58,N58,P58,R58,T58,V58,X58,Z58,AB58,AD58,AF58,AH58,AL58,AN58,AP58,AR58,AT58,AV58,#REF!,#REF!),4)+LARGE((H58,J58,L58,N58,P58,R58,T58,V58,X58,Z58,AB58,AD58,AF58,AN58,AP58,AR58,AT58,AV58,AL58,AH58,#REF!,#REF!),5)</f>
        <v>#REF!</v>
      </c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</row>
    <row r="59" spans="1:153" s="3" customFormat="1" ht="15" customHeight="1" x14ac:dyDescent="0.25">
      <c r="A59" s="89"/>
      <c r="B59" s="83">
        <v>16</v>
      </c>
      <c r="C59" s="84" t="s">
        <v>53</v>
      </c>
      <c r="D59" s="85" t="s">
        <v>54</v>
      </c>
      <c r="E59" s="86">
        <v>2002</v>
      </c>
      <c r="F59" s="85" t="s">
        <v>55</v>
      </c>
      <c r="G59" s="87"/>
      <c r="H59" s="87"/>
      <c r="I59" s="87"/>
      <c r="J59" s="87"/>
      <c r="K59" s="88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>
        <v>0</v>
      </c>
      <c r="AS59" s="87"/>
      <c r="AT59" s="87">
        <v>0</v>
      </c>
      <c r="AU59" s="87"/>
      <c r="AV59" s="87">
        <v>0</v>
      </c>
      <c r="AW59" s="72" t="e">
        <f>LARGE((H59,J59,L59,N59,P59,R59,T59,V59,X59,Z59,AB59,AD59,AF59,AH59,AL59,AN59,AP59,AR59,AT59,AV59,#REF!,#REF!),1)+LARGE((H59,J59,L59,N59,P59,R59,T59,V59,X59,Z59,AH59,AL59,AB59,AD59,AF59,AP59,AN59,AR59,AT59,AV59,#REF!,#REF!),3)+LARGE((H59,J59,L59,N59,P59,R59,T59,V59,X59,Z59,AB59,AD59,AF59,AH59,AL59,AN59,AP59,AR59,AT59,AV59,#REF!,#REF!),4)+LARGE((H59,J59,L59,N59,P59,R59,T59,V59,X59,Z59,AB59,AD59,AF59,AN59,AP59,AR59,AT59,AV59,AL59,AH59,#REF!,#REF!),5)</f>
        <v>#REF!</v>
      </c>
    </row>
    <row r="60" spans="1:153" s="3" customFormat="1" ht="15" customHeight="1" x14ac:dyDescent="0.25">
      <c r="A60" s="89"/>
      <c r="B60" s="83">
        <v>17</v>
      </c>
      <c r="C60" s="89"/>
      <c r="D60" s="89"/>
      <c r="E60" s="89"/>
      <c r="F60" s="89"/>
      <c r="G60" s="87"/>
      <c r="H60" s="87"/>
      <c r="I60" s="87"/>
      <c r="J60" s="87"/>
      <c r="K60" s="88"/>
      <c r="L60" s="88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>
        <v>0</v>
      </c>
      <c r="AS60" s="87"/>
      <c r="AT60" s="87">
        <v>0</v>
      </c>
      <c r="AU60" s="87"/>
      <c r="AV60" s="87">
        <v>0</v>
      </c>
      <c r="AW60" s="72" t="e">
        <f>LARGE((H60,J60,L60,N60,P60,R60,T60,V60,X60,Z60,AB60,AD60,AF60,AH60,AL60,AN60,AP60,AR60,AT60,AV60,#REF!,#REF!),1)+LARGE((H60,J60,L60,N60,P60,R60,T60,V60,X60,Z60,AH60,AL60,AB60,AD60,AF60,AP60,AN60,AR60,AT60,AV60,#REF!,#REF!),3)+LARGE((H60,J60,L60,N60,P60,R60,T60,V60,X60,Z60,AB60,AD60,AF60,AH60,AL60,AN60,AP60,AR60,AT60,AV60,#REF!,#REF!),4)+LARGE((H60,J60,L60,N60,P60,R60,T60,V60,X60,Z60,AB60,AD60,AF60,AN60,AP60,AR60,AT60,AV60,AL60,AH60,#REF!,#REF!),5)</f>
        <v>#REF!</v>
      </c>
    </row>
    <row r="61" spans="1:153" s="3" customFormat="1" ht="15" customHeight="1" x14ac:dyDescent="0.25">
      <c r="A61" s="89"/>
      <c r="B61" s="83">
        <v>18</v>
      </c>
      <c r="C61" s="84" t="s">
        <v>105</v>
      </c>
      <c r="D61" s="85" t="s">
        <v>104</v>
      </c>
      <c r="E61" s="86">
        <v>2003</v>
      </c>
      <c r="F61" s="85"/>
      <c r="G61" s="87"/>
      <c r="H61" s="87"/>
      <c r="I61" s="87"/>
      <c r="J61" s="87"/>
      <c r="K61" s="88"/>
      <c r="L61" s="88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>
        <v>0</v>
      </c>
      <c r="AS61" s="87"/>
      <c r="AT61" s="87">
        <v>0</v>
      </c>
      <c r="AU61" s="87"/>
      <c r="AV61" s="87">
        <v>0</v>
      </c>
      <c r="AW61" s="72" t="e">
        <f>LARGE((H61,J61,L61,N61,P61,R61,T61,V61,X61,Z61,AB61,AD61,AF61,AH61,AL61,AN61,AP61,AR61,AT61,AV61,#REF!,#REF!),1)+LARGE((H61,J61,L61,N61,P61,R61,T61,V61,X61,Z61,AH61,AL61,AB61,AD61,AF61,AP61,AN61,AR61,AT61,AV61,#REF!,#REF!),3)+LARGE((H61,J61,L61,N61,P61,R61,T61,V61,X61,Z61,AB61,AD61,AF61,AH61,AL61,AN61,AP61,AR61,AT61,AV61,#REF!,#REF!),4)+LARGE((H61,J61,L61,N61,P61,R61,T61,V61,X61,Z61,AB61,AD61,AF61,AN61,AP61,AR61,AT61,AV61,AL61,AH61,#REF!,#REF!),5)</f>
        <v>#REF!</v>
      </c>
    </row>
    <row r="62" spans="1:153" s="2" customFormat="1" ht="15" customHeight="1" x14ac:dyDescent="0.25">
      <c r="A62" s="89"/>
      <c r="B62" s="83">
        <v>19</v>
      </c>
      <c r="C62" s="89"/>
      <c r="D62" s="89"/>
      <c r="E62" s="89"/>
      <c r="F62" s="89"/>
      <c r="G62" s="87"/>
      <c r="H62" s="87"/>
      <c r="I62" s="87"/>
      <c r="J62" s="87"/>
      <c r="K62" s="88"/>
      <c r="L62" s="88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>
        <v>0</v>
      </c>
      <c r="AS62" s="87"/>
      <c r="AT62" s="87">
        <v>0</v>
      </c>
      <c r="AU62" s="87"/>
      <c r="AV62" s="87">
        <v>0</v>
      </c>
      <c r="AW62" s="72" t="e">
        <f>LARGE((H62,J62,L62,N62,P62,R62,T62,V62,X62,Z62,AB62,AD62,AF62,AH62,AL62,AN62,AP62,AR62,AT62,AV62,#REF!,#REF!),1)+LARGE((H62,J62,L62,N62,P62,R62,T62,V62,X62,Z62,AH62,AL62,AB62,AD62,AF62,AP62,AN62,AR62,AT62,AV62,#REF!,#REF!),3)+LARGE((H62,J62,L62,N62,P62,R62,T62,V62,X62,Z62,AB62,AD62,AF62,AH62,AL62,AN62,AP62,AR62,AT62,AV62,#REF!,#REF!),4)+LARGE((H62,J62,L62,N62,P62,R62,T62,V62,X62,Z62,AB62,AD62,AF62,AN62,AP62,AR62,AT62,AV62,AL62,AH62,#REF!,#REF!),5)</f>
        <v>#REF!</v>
      </c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</row>
    <row r="63" spans="1:153" s="2" customFormat="1" ht="15" customHeight="1" x14ac:dyDescent="0.25">
      <c r="A63" s="89"/>
      <c r="B63" s="83">
        <v>20</v>
      </c>
      <c r="C63" s="89"/>
      <c r="D63" s="89"/>
      <c r="E63" s="89"/>
      <c r="F63" s="89"/>
      <c r="G63" s="87"/>
      <c r="H63" s="87"/>
      <c r="I63" s="87"/>
      <c r="J63" s="87"/>
      <c r="K63" s="88"/>
      <c r="L63" s="88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>
        <v>0</v>
      </c>
      <c r="AS63" s="87"/>
      <c r="AT63" s="87">
        <v>0</v>
      </c>
      <c r="AU63" s="87"/>
      <c r="AV63" s="87">
        <v>0</v>
      </c>
      <c r="AW63" s="72" t="e">
        <f>LARGE((H63,J63,L63,N63,P63,R63,T63,V63,X63,Z63,AB63,AD63,AF63,AH63,AL63,AN63,AP63,AR63,AT63,AV63,#REF!,#REF!),1)+LARGE((H63,J63,L63,N63,P63,R63,T63,V63,X63,Z63,AH63,AL63,AB63,AD63,AF63,AP63,AN63,AR63,AT63,AV63,#REF!,#REF!),3)+LARGE((H63,J63,L63,N63,P63,R63,T63,V63,X63,Z63,AB63,AD63,AF63,AH63,AL63,AN63,AP63,AR63,AT63,AV63,#REF!,#REF!),4)+LARGE((H63,J63,L63,N63,P63,R63,T63,V63,X63,Z63,AB63,AD63,AF63,AN63,AP63,AR63,AT63,AV63,AL63,AH63,#REF!,#REF!),5)</f>
        <v>#REF!</v>
      </c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</row>
    <row r="64" spans="1:153" s="2" customFormat="1" ht="15" customHeight="1" x14ac:dyDescent="0.25">
      <c r="A64" s="89"/>
      <c r="B64" s="83">
        <v>21</v>
      </c>
      <c r="C64" s="84" t="s">
        <v>80</v>
      </c>
      <c r="D64" s="85" t="s">
        <v>81</v>
      </c>
      <c r="E64" s="86">
        <v>2002</v>
      </c>
      <c r="F64" s="85"/>
      <c r="G64" s="87"/>
      <c r="H64" s="87"/>
      <c r="I64" s="87"/>
      <c r="J64" s="87"/>
      <c r="K64" s="88"/>
      <c r="L64" s="88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>
        <v>0</v>
      </c>
      <c r="AS64" s="87"/>
      <c r="AT64" s="87">
        <v>0</v>
      </c>
      <c r="AU64" s="87"/>
      <c r="AV64" s="87">
        <v>0</v>
      </c>
      <c r="AW64" s="72" t="e">
        <f>LARGE((H64,J64,L64,N64,P64,R64,T64,V64,X64,Z64,AB64,AD64,AF64,AH64,AL64,AN64,AP64,AR64,AT64,AV64,#REF!,#REF!),1)+LARGE((H64,J64,L64,N64,P64,R64,T64,V64,X64,Z64,AH64,AL64,AB64,AD64,AF64,AP64,AN64,AR64,AT64,AV64,#REF!,#REF!),3)+LARGE((H64,J64,L64,N64,P64,R64,T64,V64,X64,Z64,AB64,AD64,AF64,AH64,AL64,AN64,AP64,AR64,AT64,AV64,#REF!,#REF!),4)+LARGE((H64,J64,L64,N64,P64,R64,T64,V64,X64,Z64,AB64,AD64,AF64,AN64,AP64,AR64,AT64,AV64,AL64,AH64,#REF!,#REF!),5)</f>
        <v>#REF!</v>
      </c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</row>
    <row r="65" spans="1:153" s="3" customFormat="1" ht="15" customHeight="1" x14ac:dyDescent="0.25">
      <c r="A65" s="89"/>
      <c r="B65" s="83">
        <v>22</v>
      </c>
      <c r="C65" s="84" t="s">
        <v>80</v>
      </c>
      <c r="D65" s="85" t="s">
        <v>90</v>
      </c>
      <c r="E65" s="86">
        <v>2003</v>
      </c>
      <c r="F65" s="85"/>
      <c r="G65" s="87"/>
      <c r="H65" s="87"/>
      <c r="I65" s="87"/>
      <c r="J65" s="87"/>
      <c r="K65" s="88"/>
      <c r="L65" s="88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>
        <v>0</v>
      </c>
      <c r="AS65" s="87"/>
      <c r="AT65" s="87">
        <v>0</v>
      </c>
      <c r="AU65" s="87"/>
      <c r="AV65" s="87">
        <v>0</v>
      </c>
      <c r="AW65" s="72" t="e">
        <f>LARGE((H65,J65,L65,N65,P65,R65,T65,V65,X65,Z65,AB65,AD65,AF65,AH65,AL65,AN65,AP65,AR65,AT65,AV65,#REF!,#REF!),1)+LARGE((H65,J65,L65,N65,P65,R65,T65,V65,X65,Z65,AH65,AL65,AB65,AD65,AF65,AP65,AN65,AR65,AT65,AV65,#REF!,#REF!),3)+LARGE((H65,J65,L65,N65,P65,R65,T65,V65,X65,Z65,AB65,AD65,AF65,AH65,AL65,AN65,AP65,AR65,AT65,AV65,#REF!,#REF!),4)+LARGE((H65,J65,L65,N65,P65,R65,T65,V65,X65,Z65,AB65,AD65,AF65,AN65,AP65,AR65,AT65,AV65,AL65,AH65,#REF!,#REF!),5)</f>
        <v>#REF!</v>
      </c>
    </row>
    <row r="66" spans="1:153" s="3" customFormat="1" ht="15" customHeight="1" x14ac:dyDescent="0.25">
      <c r="A66" s="89"/>
      <c r="B66" s="83">
        <v>23</v>
      </c>
      <c r="C66" s="111"/>
      <c r="D66" s="111"/>
      <c r="E66" s="111"/>
      <c r="F66" s="111"/>
      <c r="G66" s="87"/>
      <c r="H66" s="87"/>
      <c r="I66" s="87"/>
      <c r="J66" s="87"/>
      <c r="K66" s="88"/>
      <c r="L66" s="88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>
        <v>0</v>
      </c>
      <c r="AS66" s="87"/>
      <c r="AT66" s="87">
        <v>0</v>
      </c>
      <c r="AU66" s="87"/>
      <c r="AV66" s="87">
        <v>0</v>
      </c>
      <c r="AW66" s="72" t="e">
        <f>LARGE((H66,J66,L66,N66,P66,R66,T66,V66,X66,Z66,AB66,AD66,AF66,AH66,AL66,AN66,AP66,AR66,AT66,AV66,#REF!,#REF!),1)+LARGE((H66,J66,L66,N66,P66,R66,T66,V66,X66,Z66,AH66,AL66,AB66,AD66,AF66,AP66,AN66,AR66,AT66,AV66,#REF!,#REF!),3)+LARGE((H66,J66,L66,N66,P66,R66,T66,V66,X66,Z66,AB66,AD66,AF66,AH66,AL66,AN66,AP66,AR66,AT66,AV66,#REF!,#REF!),4)+LARGE((H66,J66,L66,N66,P66,R66,T66,V66,X66,Z66,AB66,AD66,AF66,AN66,AP66,AR66,AT66,AV66,AL66,AH66,#REF!,#REF!),5)</f>
        <v>#REF!</v>
      </c>
    </row>
    <row r="67" spans="1:153" s="2" customFormat="1" ht="15" customHeight="1" x14ac:dyDescent="0.25">
      <c r="A67" s="89"/>
      <c r="B67" s="83">
        <v>24</v>
      </c>
      <c r="C67" s="84" t="s">
        <v>87</v>
      </c>
      <c r="D67" s="85" t="s">
        <v>86</v>
      </c>
      <c r="E67" s="86">
        <v>2003</v>
      </c>
      <c r="F67" s="85" t="s">
        <v>85</v>
      </c>
      <c r="G67" s="87"/>
      <c r="H67" s="87"/>
      <c r="I67" s="87"/>
      <c r="J67" s="87"/>
      <c r="K67" s="88"/>
      <c r="L67" s="88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>
        <v>0</v>
      </c>
      <c r="AS67" s="87"/>
      <c r="AT67" s="87">
        <v>0</v>
      </c>
      <c r="AU67" s="87"/>
      <c r="AV67" s="87">
        <v>0</v>
      </c>
      <c r="AW67" s="72" t="e">
        <f>LARGE((H67,J67,L67,N67,P67,R67,T67,V67,X67,Z67,AB67,AD67,AF67,AH67,AL67,AN67,AP67,AR67,AT67,AV67,#REF!,#REF!),1)+LARGE((H67,J67,L67,N67,P67,R67,T67,V67,X67,Z67,AH67,AL67,AB67,AD67,AF67,AP67,AN67,AR67,AT67,AV67,#REF!,#REF!),3)+LARGE((H67,J67,L67,N67,P67,R67,T67,V67,X67,Z67,AB67,AD67,AF67,AH67,AL67,AN67,AP67,AR67,AT67,AV67,#REF!,#REF!),4)+LARGE((H67,J67,L67,N67,P67,R67,T67,V67,X67,Z67,AB67,AD67,AF67,AN67,AP67,AR67,AT67,AV67,AL67,AH67,#REF!,#REF!),5)</f>
        <v>#REF!</v>
      </c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</row>
    <row r="68" spans="1:153" s="2" customFormat="1" ht="15" customHeight="1" x14ac:dyDescent="0.25">
      <c r="A68" s="89"/>
      <c r="B68" s="83">
        <v>25</v>
      </c>
      <c r="C68" s="89"/>
      <c r="D68" s="89"/>
      <c r="E68" s="89"/>
      <c r="F68" s="89"/>
      <c r="G68" s="87"/>
      <c r="H68" s="87"/>
      <c r="I68" s="87"/>
      <c r="J68" s="87"/>
      <c r="K68" s="88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>
        <v>0</v>
      </c>
      <c r="AS68" s="87"/>
      <c r="AT68" s="87">
        <v>0</v>
      </c>
      <c r="AU68" s="87"/>
      <c r="AV68" s="87">
        <v>0</v>
      </c>
      <c r="AW68" s="72" t="e">
        <f>LARGE((H68,J68,L68,N68,P68,R68,T68,V68,X68,Z68,AB68,AD68,AF68,AH68,AL68,AN68,AP68,AR68,AT68,AV68,#REF!,#REF!),1)+LARGE((H68,J68,L68,N68,P68,R68,T68,V68,X68,Z68,AH68,AL68,AB68,AD68,AF68,AP68,AN68,AR68,AT68,AV68,#REF!,#REF!),3)+LARGE((H68,J68,L68,N68,P68,R68,T68,V68,X68,Z68,AB68,AD68,AF68,AH68,AL68,AN68,AP68,AR68,AT68,AV68,#REF!,#REF!),4)+LARGE((H68,J68,L68,N68,P68,R68,T68,V68,X68,Z68,AB68,AD68,AF68,AN68,AP68,AR68,AT68,AV68,AL68,AH68,#REF!,#REF!),5)</f>
        <v>#REF!</v>
      </c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</row>
    <row r="69" spans="1:153" s="3" customFormat="1" ht="15" customHeight="1" x14ac:dyDescent="0.25">
      <c r="A69" s="89"/>
      <c r="B69" s="83">
        <v>26</v>
      </c>
      <c r="C69" s="84" t="s">
        <v>107</v>
      </c>
      <c r="D69" s="85" t="s">
        <v>106</v>
      </c>
      <c r="E69" s="86">
        <v>2003</v>
      </c>
      <c r="F69" s="85" t="s">
        <v>79</v>
      </c>
      <c r="G69" s="87"/>
      <c r="H69" s="87"/>
      <c r="I69" s="87"/>
      <c r="J69" s="87"/>
      <c r="K69" s="88"/>
      <c r="L69" s="88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>
        <v>0</v>
      </c>
      <c r="AS69" s="87"/>
      <c r="AT69" s="87">
        <v>0</v>
      </c>
      <c r="AU69" s="87"/>
      <c r="AV69" s="87">
        <v>0</v>
      </c>
      <c r="AW69" s="72" t="e">
        <f>LARGE((H69,J69,L69,N69,P69,R69,T69,V69,X69,Z69,AB69,AD69,AF69,AH69,AL69,AN69,AP69,AR69,AT69,AV69,#REF!,#REF!),1)+LARGE((H69,J69,L69,N69,P69,R69,T69,V69,X69,Z69,AH69,AL69,AB69,AD69,AF69,AP69,AN69,AR69,AT69,AV69,#REF!,#REF!),3)+LARGE((H69,J69,L69,N69,P69,R69,T69,V69,X69,Z69,AB69,AD69,AF69,AH69,AL69,AN69,AP69,AR69,AT69,AV69,#REF!,#REF!),4)+LARGE((H69,J69,L69,N69,P69,R69,T69,V69,X69,Z69,AB69,AD69,AF69,AN69,AP69,AR69,AT69,AV69,AL69,AH69,#REF!,#REF!),5)</f>
        <v>#REF!</v>
      </c>
    </row>
    <row r="70" spans="1:153" s="3" customFormat="1" ht="15" customHeight="1" x14ac:dyDescent="0.25">
      <c r="A70" s="89"/>
      <c r="B70" s="83">
        <v>27</v>
      </c>
      <c r="C70" s="89"/>
      <c r="D70" s="89"/>
      <c r="E70" s="89"/>
      <c r="F70" s="89"/>
      <c r="G70" s="87"/>
      <c r="H70" s="87"/>
      <c r="I70" s="87"/>
      <c r="J70" s="87"/>
      <c r="K70" s="88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>
        <v>0</v>
      </c>
      <c r="AS70" s="87"/>
      <c r="AT70" s="87">
        <v>0</v>
      </c>
      <c r="AU70" s="87"/>
      <c r="AV70" s="87">
        <v>0</v>
      </c>
      <c r="AW70" s="72" t="e">
        <f>LARGE((H70,J70,L70,N70,P70,R70,T70,V70,X70,Z70,AB70,AD70,AF70,AH70,AL70,AN70,AP70,AR70,AT70,AV70,#REF!,#REF!),1)+LARGE((H70,J70,L70,N70,P70,R70,T70,V70,X70,Z70,AH70,AL70,AB70,AD70,AF70,AP70,AN70,AR70,AT70,AV70,#REF!,#REF!),3)+LARGE((H70,J70,L70,N70,P70,R70,T70,V70,X70,Z70,AB70,AD70,AF70,AH70,AL70,AN70,AP70,AR70,AT70,AV70,#REF!,#REF!),4)+LARGE((H70,J70,L70,N70,P70,R70,T70,V70,X70,Z70,AB70,AD70,AF70,AN70,AP70,AR70,AT70,AV70,AL70,AH70,#REF!,#REF!),5)</f>
        <v>#REF!</v>
      </c>
    </row>
    <row r="71" spans="1:153" s="3" customFormat="1" ht="15" customHeight="1" x14ac:dyDescent="0.25">
      <c r="A71" s="89"/>
      <c r="B71" s="83">
        <v>28</v>
      </c>
      <c r="C71" s="89"/>
      <c r="D71" s="89"/>
      <c r="E71" s="89"/>
      <c r="F71" s="89"/>
      <c r="G71" s="87"/>
      <c r="H71" s="87"/>
      <c r="I71" s="87"/>
      <c r="J71" s="87"/>
      <c r="K71" s="88"/>
      <c r="L71" s="88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>
        <v>0</v>
      </c>
      <c r="AS71" s="87"/>
      <c r="AT71" s="87">
        <v>0</v>
      </c>
      <c r="AU71" s="87"/>
      <c r="AV71" s="87">
        <v>0</v>
      </c>
      <c r="AW71" s="72" t="e">
        <f>LARGE((H71,J71,L71,N71,P71,R71,T71,V71,X71,Z71,AB71,AD71,AF71,AH71,AL71,AN71,AP71,AR71,AT71,AV71,#REF!,#REF!),1)+LARGE((H71,J71,L71,N71,P71,R71,T71,V71,X71,Z71,AH71,AL71,AB71,AD71,AF71,AP71,AN71,AR71,AT71,AV71,#REF!,#REF!),3)+LARGE((H71,J71,L71,N71,P71,R71,T71,V71,X71,Z71,AB71,AD71,AF71,AH71,AL71,AN71,AP71,AR71,AT71,AV71,#REF!,#REF!),4)+LARGE((H71,J71,L71,N71,P71,R71,T71,V71,X71,Z71,AB71,AD71,AF71,AN71,AP71,AR71,AT71,AV71,AL71,AH71,#REF!,#REF!),5)</f>
        <v>#REF!</v>
      </c>
    </row>
    <row r="72" spans="1:153" s="2" customFormat="1" ht="15" customHeight="1" x14ac:dyDescent="0.25">
      <c r="A72" s="89"/>
      <c r="B72" s="83">
        <v>29</v>
      </c>
      <c r="C72" s="84" t="s">
        <v>116</v>
      </c>
      <c r="D72" s="85" t="s">
        <v>115</v>
      </c>
      <c r="E72" s="86">
        <v>2003</v>
      </c>
      <c r="F72" s="85" t="s">
        <v>52</v>
      </c>
      <c r="G72" s="87"/>
      <c r="H72" s="87"/>
      <c r="I72" s="87"/>
      <c r="J72" s="87"/>
      <c r="K72" s="88"/>
      <c r="L72" s="88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>
        <v>0</v>
      </c>
      <c r="AS72" s="87"/>
      <c r="AT72" s="87">
        <v>0</v>
      </c>
      <c r="AU72" s="87"/>
      <c r="AV72" s="87">
        <v>0</v>
      </c>
      <c r="AW72" s="72" t="e">
        <f>LARGE((H72,J72,L72,N72,P72,R72,T72,V72,X72,Z72,AB72,AD72,AF72,AH72,AL72,AN72,AP72,AR72,AT72,AV72,#REF!,#REF!),1)+LARGE((H72,J72,L72,N72,P72,R72,T72,V72,X72,Z72,AH72,AL72,AB72,AD72,AF72,AP72,AN72,AR72,AT72,AV72,#REF!,#REF!),3)+LARGE((H72,J72,L72,N72,P72,R72,T72,V72,X72,Z72,AB72,AD72,AF72,AH72,AL72,AN72,AP72,AR72,AT72,AV72,#REF!,#REF!),4)+LARGE((H72,J72,L72,N72,P72,R72,T72,V72,X72,Z72,AB72,AD72,AF72,AN72,AP72,AR72,AT72,AV72,AL72,AH72,#REF!,#REF!),5)</f>
        <v>#REF!</v>
      </c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</row>
    <row r="73" spans="1:153" s="2" customFormat="1" ht="15" customHeight="1" x14ac:dyDescent="0.25">
      <c r="A73" s="89"/>
      <c r="B73" s="83">
        <v>30</v>
      </c>
      <c r="C73" s="84" t="s">
        <v>29</v>
      </c>
      <c r="D73" s="85" t="s">
        <v>30</v>
      </c>
      <c r="E73" s="86">
        <v>2002</v>
      </c>
      <c r="F73" s="85" t="s">
        <v>35</v>
      </c>
      <c r="G73" s="87"/>
      <c r="H73" s="87"/>
      <c r="I73" s="87"/>
      <c r="J73" s="87"/>
      <c r="K73" s="88"/>
      <c r="L73" s="88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>
        <v>0</v>
      </c>
      <c r="AS73" s="87"/>
      <c r="AT73" s="87">
        <v>0</v>
      </c>
      <c r="AU73" s="87"/>
      <c r="AV73" s="87">
        <v>0</v>
      </c>
      <c r="AW73" s="72" t="e">
        <f>LARGE((H73,J73,L73,N73,P73,R73,T73,V73,X73,Z73,AB73,AD73,AF73,AH73,AL73,AN73,AP73,AR73,AT73,AV73,#REF!,#REF!),1)+LARGE((H73,J73,L73,N73,P73,R73,T73,V73,X73,Z73,AH73,AL73,AB73,AD73,AF73,AP73,AN73,AR73,AT73,AV73,#REF!,#REF!),3)+LARGE((H73,J73,L73,N73,P73,R73,T73,V73,X73,Z73,AB73,AD73,AF73,AH73,AL73,AN73,AP73,AR73,AT73,AV73,#REF!,#REF!),4)+LARGE((H73,J73,L73,N73,P73,R73,T73,V73,X73,Z73,AB73,AD73,AF73,AN73,AP73,AR73,AT73,AV73,AL73,AH73,#REF!,#REF!),5)</f>
        <v>#REF!</v>
      </c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</row>
    <row r="74" spans="1:153" s="2" customFormat="1" ht="15" customHeight="1" x14ac:dyDescent="0.25">
      <c r="A74" s="89"/>
      <c r="B74" s="83">
        <v>31</v>
      </c>
      <c r="C74" s="89"/>
      <c r="D74" s="89"/>
      <c r="E74" s="89"/>
      <c r="F74" s="89"/>
      <c r="G74" s="87"/>
      <c r="H74" s="87"/>
      <c r="I74" s="87"/>
      <c r="J74" s="87"/>
      <c r="K74" s="88"/>
      <c r="L74" s="88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>
        <v>0</v>
      </c>
      <c r="AS74" s="87"/>
      <c r="AT74" s="87">
        <v>0</v>
      </c>
      <c r="AU74" s="87"/>
      <c r="AV74" s="87">
        <v>0</v>
      </c>
      <c r="AW74" s="72" t="e">
        <f>LARGE((H74,J74,L74,N74,P74,R74,T74,V74,X74,Z74,AB74,AD74,AF74,AH74,AL74,AN74,AP74,AR74,AT74,AV74,#REF!,#REF!),1)+LARGE((H74,J74,L74,N74,P74,R74,T74,V74,X74,Z74,AH74,AL74,AB74,AD74,AF74,AP74,AN74,AR74,AT74,AV74,#REF!,#REF!),3)+LARGE((H74,J74,L74,N74,P74,R74,T74,V74,X74,Z74,AB74,AD74,AF74,AH74,AL74,AN74,AP74,AR74,AT74,AV74,#REF!,#REF!),4)+LARGE((H74,J74,L74,N74,P74,R74,T74,V74,X74,Z74,AB74,AD74,AF74,AN74,AP74,AR74,AT74,AV74,AL74,AH74,#REF!,#REF!),5)</f>
        <v>#REF!</v>
      </c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</row>
    <row r="75" spans="1:153" s="2" customFormat="1" ht="15" customHeight="1" x14ac:dyDescent="0.25">
      <c r="A75" s="89"/>
      <c r="B75" s="83">
        <v>32</v>
      </c>
      <c r="C75" s="84" t="s">
        <v>122</v>
      </c>
      <c r="D75" s="85" t="s">
        <v>121</v>
      </c>
      <c r="E75" s="86">
        <v>2003</v>
      </c>
      <c r="F75" s="85" t="s">
        <v>120</v>
      </c>
      <c r="G75" s="87"/>
      <c r="H75" s="87"/>
      <c r="I75" s="87"/>
      <c r="J75" s="87"/>
      <c r="K75" s="88"/>
      <c r="L75" s="88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>
        <v>0</v>
      </c>
      <c r="AS75" s="87"/>
      <c r="AT75" s="87">
        <v>0</v>
      </c>
      <c r="AU75" s="87"/>
      <c r="AV75" s="87">
        <v>0</v>
      </c>
      <c r="AW75" s="72" t="e">
        <f>LARGE((H75,J75,L75,N75,P75,R75,T75,V75,X75,Z75,AB75,AD75,AF75,AH75,AL75,AN75,AP75,AR75,AT75,AV75,#REF!,#REF!),1)+LARGE((H75,J75,L75,N75,P75,R75,T75,V75,X75,Z75,AH75,AL75,AB75,AD75,AF75,AP75,AN75,AR75,AT75,AV75,#REF!,#REF!),3)+LARGE((H75,J75,L75,N75,P75,R75,T75,V75,X75,Z75,AB75,AD75,AF75,AH75,AL75,AN75,AP75,AR75,AT75,AV75,#REF!,#REF!),4)+LARGE((H75,J75,L75,N75,P75,R75,T75,V75,X75,Z75,AB75,AD75,AF75,AN75,AP75,AR75,AT75,AV75,AL75,AH75,#REF!,#REF!),5)</f>
        <v>#REF!</v>
      </c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</row>
    <row r="76" spans="1:153" s="2" customFormat="1" ht="15" customHeight="1" x14ac:dyDescent="0.25">
      <c r="A76" s="89"/>
      <c r="B76" s="83">
        <v>33</v>
      </c>
      <c r="C76" s="92" t="s">
        <v>127</v>
      </c>
      <c r="D76" s="85" t="s">
        <v>81</v>
      </c>
      <c r="E76" s="86">
        <v>2003</v>
      </c>
      <c r="F76" s="85" t="s">
        <v>23</v>
      </c>
      <c r="G76" s="87"/>
      <c r="H76" s="87"/>
      <c r="I76" s="87"/>
      <c r="J76" s="87"/>
      <c r="K76" s="88"/>
      <c r="L76" s="88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>
        <v>0</v>
      </c>
      <c r="AS76" s="87"/>
      <c r="AT76" s="87">
        <v>0</v>
      </c>
      <c r="AU76" s="87"/>
      <c r="AV76" s="87">
        <v>0</v>
      </c>
      <c r="AW76" s="72" t="e">
        <f>LARGE((H76,J76,L76,N76,P76,R76,T76,V76,X76,Z76,AB76,AD76,AF76,AH76,AL76,AN76,AP76,AR76,AT76,AV76,#REF!,#REF!),1)+LARGE((H76,J76,L76,N76,P76,R76,T76,V76,X76,Z76,AH76,AL76,AB76,AD76,AF76,AP76,AN76,AR76,AT76,AV76,#REF!,#REF!),3)+LARGE((H76,J76,L76,N76,P76,R76,T76,V76,X76,Z76,AB76,AD76,AF76,AH76,AL76,AN76,AP76,AR76,AT76,AV76,#REF!,#REF!),4)+LARGE((H76,J76,L76,N76,P76,R76,T76,V76,X76,Z76,AB76,AD76,AF76,AN76,AP76,AR76,AT76,AV76,AL76,AH76,#REF!,#REF!),5)</f>
        <v>#REF!</v>
      </c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</row>
    <row r="77" spans="1:153" s="2" customFormat="1" ht="15" customHeight="1" x14ac:dyDescent="0.25">
      <c r="A77" s="89"/>
      <c r="B77" s="83">
        <v>34</v>
      </c>
      <c r="C77" s="89"/>
      <c r="D77" s="89"/>
      <c r="E77" s="89"/>
      <c r="F77" s="89"/>
      <c r="G77" s="87"/>
      <c r="H77" s="87"/>
      <c r="I77" s="87"/>
      <c r="J77" s="87"/>
      <c r="K77" s="88"/>
      <c r="L77" s="88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>
        <v>0</v>
      </c>
      <c r="AS77" s="87"/>
      <c r="AT77" s="87">
        <v>0</v>
      </c>
      <c r="AU77" s="87"/>
      <c r="AV77" s="87">
        <v>0</v>
      </c>
      <c r="AW77" s="72" t="e">
        <f>LARGE((H77,J77,L77,N77,P77,R77,T77,V77,X77,Z77,AB77,AD77,AF77,AH77,AL77,AN77,AP77,AR77,AT77,AV77,#REF!,#REF!),1)+LARGE((H77,J77,L77,N77,P77,R77,T77,V77,X77,Z77,AH77,AL77,AB77,AD77,AF77,AP77,AN77,AR77,AT77,AV77,#REF!,#REF!),3)+LARGE((H77,J77,L77,N77,P77,R77,T77,V77,X77,Z77,AB77,AD77,AF77,AH77,AL77,AN77,AP77,AR77,AT77,AV77,#REF!,#REF!),4)+LARGE((H77,J77,L77,N77,P77,R77,T77,V77,X77,Z77,AB77,AD77,AF77,AN77,AP77,AR77,AT77,AV77,AL77,AH77,#REF!,#REF!),5)</f>
        <v>#REF!</v>
      </c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</row>
    <row r="78" spans="1:153" s="2" customFormat="1" ht="15" customHeight="1" x14ac:dyDescent="0.25">
      <c r="A78" s="89"/>
      <c r="B78" s="83">
        <v>35</v>
      </c>
      <c r="C78" s="89"/>
      <c r="D78" s="89"/>
      <c r="E78" s="89"/>
      <c r="F78" s="89"/>
      <c r="G78" s="87"/>
      <c r="H78" s="87"/>
      <c r="I78" s="87"/>
      <c r="J78" s="87"/>
      <c r="K78" s="88"/>
      <c r="L78" s="88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>
        <v>0</v>
      </c>
      <c r="AS78" s="87"/>
      <c r="AT78" s="87">
        <v>0</v>
      </c>
      <c r="AU78" s="87"/>
      <c r="AV78" s="87">
        <v>0</v>
      </c>
      <c r="AW78" s="72" t="e">
        <f>LARGE((H78,J78,L78,N78,P78,R78,T78,V78,X78,Z78,AB78,AD78,AF78,AH78,AL78,AN78,AP78,AR78,AT78,AV78,#REF!,#REF!),1)+LARGE((H78,J78,L78,N78,P78,R78,T78,V78,X78,Z78,AH78,AL78,AB78,AD78,AF78,AP78,AN78,AR78,AT78,AV78,#REF!,#REF!),3)+LARGE((H78,J78,L78,N78,P78,R78,T78,V78,X78,Z78,AB78,AD78,AF78,AH78,AL78,AN78,AP78,AR78,AT78,AV78,#REF!,#REF!),4)+LARGE((H78,J78,L78,N78,P78,R78,T78,V78,X78,Z78,AB78,AD78,AF78,AN78,AP78,AR78,AT78,AV78,AL78,AH78,#REF!,#REF!),5)</f>
        <v>#REF!</v>
      </c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</row>
    <row r="79" spans="1:153" s="2" customFormat="1" ht="15" customHeight="1" x14ac:dyDescent="0.25">
      <c r="A79" s="89"/>
      <c r="B79" s="117">
        <v>36</v>
      </c>
      <c r="C79" s="118"/>
      <c r="D79" s="118"/>
      <c r="E79" s="118"/>
      <c r="F79" s="118"/>
      <c r="G79" s="87"/>
      <c r="H79" s="87"/>
      <c r="I79" s="87"/>
      <c r="J79" s="87"/>
      <c r="K79" s="88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>
        <v>0</v>
      </c>
      <c r="AS79" s="87"/>
      <c r="AT79" s="87">
        <v>0</v>
      </c>
      <c r="AU79" s="87"/>
      <c r="AV79" s="87">
        <v>0</v>
      </c>
      <c r="AW79" s="72" t="e">
        <f>LARGE((H79,J79,L79,N79,P79,R79,T79,V79,X79,Z79,AB79,AD79,AF79,AH79,AL79,AN79,AP79,AR79,AT79,AV79,#REF!,#REF!),1)+LARGE((H79,J79,L79,N79,P79,R79,T79,V79,X79,Z79,AH79,AL79,AB79,AD79,AF79,AP79,AN79,AR79,AT79,AV79,#REF!,#REF!),3)+LARGE((H79,J79,L79,N79,P79,R79,T79,V79,X79,Z79,AB79,AD79,AF79,AH79,AL79,AN79,AP79,AR79,AT79,AV79,#REF!,#REF!),4)+LARGE((H79,J79,L79,N79,P79,R79,T79,V79,X79,Z79,AB79,AD79,AF79,AN79,AP79,AR79,AT79,AV79,AL79,AH79,#REF!,#REF!),5)</f>
        <v>#REF!</v>
      </c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</row>
    <row r="80" spans="1:153" s="2" customFormat="1" ht="15" customHeight="1" x14ac:dyDescent="0.25">
      <c r="A80" s="89"/>
      <c r="B80" s="117">
        <v>37</v>
      </c>
      <c r="C80" s="119"/>
      <c r="D80" s="119"/>
      <c r="E80" s="119"/>
      <c r="F80" s="119"/>
      <c r="G80" s="87"/>
      <c r="H80" s="87"/>
      <c r="I80" s="87"/>
      <c r="J80" s="87"/>
      <c r="K80" s="88"/>
      <c r="L80" s="88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>
        <v>0</v>
      </c>
      <c r="AS80" s="87"/>
      <c r="AT80" s="87">
        <v>0</v>
      </c>
      <c r="AU80" s="87"/>
      <c r="AV80" s="87">
        <v>0</v>
      </c>
      <c r="AW80" s="72" t="e">
        <f>LARGE((H80,J80,L80,N80,P80,R80,T80,V80,X80,Z80,AB80,AD80,AF80,AH80,AL80,AN80,AP80,AR80,AT80,AV80,#REF!,#REF!),1)+LARGE((H80,J80,L80,N80,P80,R80,T80,V80,X80,Z80,AH80,AL80,AB80,AD80,AF80,AP80,AN80,AR80,AT80,AV80,#REF!,#REF!),3)+LARGE((H80,J80,L80,N80,P80,R80,T80,V80,X80,Z80,AB80,AD80,AF80,AH80,AL80,AN80,AP80,AR80,AT80,AV80,#REF!,#REF!),4)+LARGE((H80,J80,L80,N80,P80,R80,T80,V80,X80,Z80,AB80,AD80,AF80,AN80,AP80,AR80,AT80,AV80,AL80,AH80,#REF!,#REF!),5)</f>
        <v>#REF!</v>
      </c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</row>
    <row r="81" spans="1:214" s="2" customFormat="1" ht="15" customHeight="1" x14ac:dyDescent="0.25">
      <c r="A81" s="89"/>
      <c r="B81" s="117">
        <v>38</v>
      </c>
      <c r="G81" s="87"/>
      <c r="H81" s="87"/>
      <c r="I81" s="87"/>
      <c r="J81" s="87"/>
      <c r="K81" s="88"/>
      <c r="L81" s="88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>
        <v>0</v>
      </c>
      <c r="AS81" s="87"/>
      <c r="AT81" s="87">
        <v>0</v>
      </c>
      <c r="AU81" s="87"/>
      <c r="AV81" s="87">
        <v>0</v>
      </c>
      <c r="AW81" s="72" t="e">
        <f>LARGE((H81,J81,L81,N81,P81,R81,T81,V81,X81,Z81,AB81,AD81,AF81,AH81,AL81,AN81,AP81,AR81,AT81,AV81,#REF!,#REF!),1)+LARGE((H81,J81,L81,N81,P81,R81,T81,V81,X81,Z81,AH81,AL81,AB81,AD81,AF81,AP81,AN81,AR81,AT81,AV81,#REF!,#REF!),3)+LARGE((H81,J81,L81,N81,P81,R81,T81,V81,X81,Z81,AB81,AD81,AF81,AH81,AL81,AN81,AP81,AR81,AT81,AV81,#REF!,#REF!),4)+LARGE((H81,J81,L81,N81,P81,R81,T81,V81,X81,Z81,AB81,AD81,AF81,AN81,AP81,AR81,AT81,AV81,AL81,AH81,#REF!,#REF!),5)</f>
        <v>#REF!</v>
      </c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</row>
    <row r="82" spans="1:214" s="2" customFormat="1" ht="15" customHeight="1" x14ac:dyDescent="0.25">
      <c r="A82" s="89"/>
      <c r="B82" s="117">
        <v>39</v>
      </c>
      <c r="C82" s="94" t="s">
        <v>71</v>
      </c>
      <c r="D82" s="95" t="s">
        <v>58</v>
      </c>
      <c r="E82" s="96">
        <v>2002</v>
      </c>
      <c r="F82" s="95" t="s">
        <v>39</v>
      </c>
      <c r="G82" s="87"/>
      <c r="H82" s="87"/>
      <c r="I82" s="87"/>
      <c r="J82" s="87"/>
      <c r="K82" s="88"/>
      <c r="L82" s="88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>
        <v>0</v>
      </c>
      <c r="AS82" s="87"/>
      <c r="AT82" s="87">
        <v>0</v>
      </c>
      <c r="AU82" s="87"/>
      <c r="AV82" s="87">
        <v>0</v>
      </c>
      <c r="AW82" s="72" t="e">
        <f>LARGE((H82,J82,L82,N82,P82,R82,T82,V82,X82,Z82,AB82,AD82,AF82,AH82,AL82,AN82,AP82,AR82,AT82,AV82,#REF!,#REF!),1)+LARGE((H82,J82,L82,N82,P82,R82,T82,V82,X82,Z82,AH82,AL82,AB82,AD82,AF82,AP82,AN82,AR82,AT82,AV82,#REF!,#REF!),3)+LARGE((H82,J82,L82,N82,P82,R82,T82,V82,X82,Z82,AB82,AD82,AF82,AH82,AL82,AN82,AP82,AR82,AT82,AV82,#REF!,#REF!),4)+LARGE((H82,J82,L82,N82,P82,R82,T82,V82,X82,Z82,AB82,AD82,AF82,AN82,AP82,AR82,AT82,AV82,AL82,AH82,#REF!,#REF!),5)</f>
        <v>#REF!</v>
      </c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</row>
    <row r="83" spans="1:214" s="2" customFormat="1" ht="15" customHeight="1" x14ac:dyDescent="0.25">
      <c r="A83" s="89"/>
      <c r="B83" s="117">
        <v>40</v>
      </c>
      <c r="C83" s="118"/>
      <c r="D83" s="118"/>
      <c r="E83" s="118"/>
      <c r="F83" s="118"/>
      <c r="G83" s="87"/>
      <c r="H83" s="87"/>
      <c r="I83" s="87"/>
      <c r="J83" s="87"/>
      <c r="K83" s="88"/>
      <c r="L83" s="88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>
        <v>0</v>
      </c>
      <c r="AS83" s="87"/>
      <c r="AT83" s="87">
        <v>0</v>
      </c>
      <c r="AU83" s="87"/>
      <c r="AV83" s="87">
        <v>0</v>
      </c>
      <c r="AW83" s="72" t="e">
        <f>LARGE((H83,J83,L83,N83,P83,R83,T83,V83,X83,Z83,AB83,AD83,AF83,AH83,AL83,AN83,AP83,AR83,AT83,AV83,#REF!,#REF!),1)+LARGE((H83,J83,L83,N83,P83,R83,T83,V83,X83,Z83,AH83,AL83,AB83,AD83,AF83,AP83,AN83,AR83,AT83,AV83,#REF!,#REF!),3)+LARGE((H83,J83,L83,N83,P83,R83,T83,V83,X83,Z83,AB83,AD83,AF83,AH83,AL83,AN83,AP83,AR83,AT83,AV83,#REF!,#REF!),4)+LARGE((H83,J83,L83,N83,P83,R83,T83,V83,X83,Z83,AB83,AD83,AF83,AN83,AP83,AR83,AT83,AV83,AL83,AH83,#REF!,#REF!),5)</f>
        <v>#REF!</v>
      </c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</row>
    <row r="84" spans="1:214" ht="15.75" x14ac:dyDescent="0.25">
      <c r="A84" s="89"/>
      <c r="B84" s="117">
        <v>41</v>
      </c>
      <c r="C84" s="94" t="s">
        <v>68</v>
      </c>
      <c r="D84" s="95" t="s">
        <v>69</v>
      </c>
      <c r="E84" s="96">
        <v>2002</v>
      </c>
      <c r="F84" s="95" t="s">
        <v>27</v>
      </c>
      <c r="G84" s="87"/>
      <c r="H84" s="87"/>
      <c r="I84" s="87"/>
      <c r="J84" s="87"/>
      <c r="K84" s="88"/>
      <c r="L84" s="88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>
        <v>0</v>
      </c>
      <c r="AS84" s="87"/>
      <c r="AT84" s="87">
        <v>0</v>
      </c>
      <c r="AU84" s="87"/>
      <c r="AV84" s="87">
        <v>0</v>
      </c>
      <c r="AW84" s="72" t="e">
        <f>LARGE((H84,J84,L84,N84,P84,R84,T84,V84,X84,Z84,AB84,AD84,AF84,AH84,AL84,AN84,AP84,AR84,AT84,AV84,#REF!,#REF!),1)+LARGE((H84,J84,L84,N84,P84,R84,T84,V84,X84,Z84,AH84,AL84,AB84,AD84,AF84,AP84,AN84,AR84,AT84,AV84,#REF!,#REF!),3)+LARGE((H84,J84,L84,N84,P84,R84,T84,V84,X84,Z84,AB84,AD84,AF84,AH84,AL84,AN84,AP84,AR84,AT84,AV84,#REF!,#REF!),4)+LARGE((H84,J84,L84,N84,P84,R84,T84,V84,X84,Z84,AB84,AD84,AF84,AN84,AP84,AR84,AT84,AV84,AL84,AH84,#REF!,#REF!),5)</f>
        <v>#REF!</v>
      </c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</row>
    <row r="85" spans="1:214" ht="15.75" x14ac:dyDescent="0.25">
      <c r="A85" s="89"/>
      <c r="B85" s="117">
        <v>42</v>
      </c>
      <c r="C85" s="94" t="s">
        <v>98</v>
      </c>
      <c r="D85" s="95" t="s">
        <v>97</v>
      </c>
      <c r="E85" s="96">
        <v>2003</v>
      </c>
      <c r="F85" s="95"/>
      <c r="G85" s="87"/>
      <c r="H85" s="87"/>
      <c r="I85" s="87"/>
      <c r="J85" s="87"/>
      <c r="K85" s="88"/>
      <c r="L85" s="88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>
        <v>0</v>
      </c>
      <c r="AS85" s="87"/>
      <c r="AT85" s="87">
        <v>0</v>
      </c>
      <c r="AU85" s="87"/>
      <c r="AV85" s="87">
        <v>0</v>
      </c>
      <c r="AW85" s="72" t="e">
        <f>LARGE((H85,J85,L85,N85,P85,R85,T85,V85,X85,Z85,AB85,AD85,AF85,AH85,AL85,AN85,AP85,AR85,AT85,AV85,#REF!,#REF!),1)+LARGE((H85,J85,L85,N85,P85,R85,T85,V85,X85,Z85,AH85,AL85,AB85,AD85,AF85,AP85,AN85,AR85,AT85,AV85,#REF!,#REF!),3)+LARGE((H85,J85,L85,N85,P85,R85,T85,V85,X85,Z85,AB85,AD85,AF85,AH85,AL85,AN85,AP85,AR85,AT85,AV85,#REF!,#REF!),4)+LARGE((H85,J85,L85,N85,P85,R85,T85,V85,X85,Z85,AB85,AD85,AF85,AN85,AP85,AR85,AT85,AV85,AL85,AH85,#REF!,#REF!),5)</f>
        <v>#REF!</v>
      </c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</row>
    <row r="86" spans="1:214" ht="15.75" x14ac:dyDescent="0.25">
      <c r="A86" s="89"/>
      <c r="B86" s="117">
        <v>43</v>
      </c>
      <c r="C86" s="119"/>
      <c r="D86" s="119"/>
      <c r="E86" s="119"/>
      <c r="F86" s="119"/>
      <c r="G86" s="87"/>
      <c r="H86" s="87"/>
      <c r="I86" s="87"/>
      <c r="J86" s="87"/>
      <c r="K86" s="88"/>
      <c r="L86" s="88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>
        <v>0</v>
      </c>
      <c r="AS86" s="87"/>
      <c r="AT86" s="87">
        <v>0</v>
      </c>
      <c r="AU86" s="87"/>
      <c r="AV86" s="87">
        <v>0</v>
      </c>
      <c r="AW86" s="72" t="e">
        <f>LARGE((H86,J86,L86,N86,P86,R86,T86,V86,X86,Z86,AB86,AD86,AF86,AH86,AL86,AN86,AP86,AR86,AT86,AV86,#REF!,#REF!),1)+LARGE((H86,J86,L86,N86,P86,R86,T86,V86,X86,Z86,AH86,AL86,AB86,AD86,AF86,AP86,AN86,AR86,AT86,AV86,#REF!,#REF!),3)+LARGE((H86,J86,L86,N86,P86,R86,T86,V86,X86,Z86,AB86,AD86,AF86,AH86,AL86,AN86,AP86,AR86,AT86,AV86,#REF!,#REF!),4)+LARGE((H86,J86,L86,N86,P86,R86,T86,V86,X86,Z86,AB86,AD86,AF86,AN86,AP86,AR86,AT86,AV86,AL86,AH86,#REF!,#REF!),5)</f>
        <v>#REF!</v>
      </c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</row>
    <row r="87" spans="1:214" ht="15.75" x14ac:dyDescent="0.25">
      <c r="A87" s="89"/>
      <c r="B87" s="117">
        <v>44</v>
      </c>
      <c r="C87" s="120"/>
      <c r="D87" s="120"/>
      <c r="E87" s="120"/>
      <c r="F87" s="120"/>
      <c r="G87" s="87"/>
      <c r="H87" s="87"/>
      <c r="I87" s="87"/>
      <c r="J87" s="87"/>
      <c r="K87" s="88"/>
      <c r="L87" s="88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>
        <v>0</v>
      </c>
      <c r="AS87" s="87"/>
      <c r="AT87" s="87">
        <v>0</v>
      </c>
      <c r="AU87" s="87"/>
      <c r="AV87" s="87">
        <v>0</v>
      </c>
      <c r="AW87" s="72" t="e">
        <f>LARGE((H87,J87,L87,N87,P87,R87,T87,V87,X87,Z87,AB87,AD87,AF87,AH87,AL87,AN87,AP87,AR87,AT87,AV87,#REF!,#REF!),1)+LARGE((H87,J87,L87,N87,P87,R87,T87,V87,X87,Z87,AH87,AL87,AB87,AD87,AF87,AP87,AN87,AR87,AT87,AV87,#REF!,#REF!),3)+LARGE((H87,J87,L87,N87,P87,R87,T87,V87,X87,Z87,AB87,AD87,AF87,AH87,AL87,AN87,AP87,AR87,AT87,AV87,#REF!,#REF!),4)+LARGE((H87,J87,L87,N87,P87,R87,T87,V87,X87,Z87,AB87,AD87,AF87,AN87,AP87,AR87,AT87,AV87,AL87,AH87,#REF!,#REF!),5)</f>
        <v>#REF!</v>
      </c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</row>
    <row r="88" spans="1:214" ht="15.75" x14ac:dyDescent="0.25">
      <c r="A88" s="89"/>
      <c r="B88" s="117">
        <v>45</v>
      </c>
      <c r="C88" s="119"/>
      <c r="D88" s="119"/>
      <c r="E88" s="119"/>
      <c r="F88" s="119"/>
      <c r="G88" s="87"/>
      <c r="H88" s="87"/>
      <c r="I88" s="87"/>
      <c r="J88" s="87"/>
      <c r="K88" s="88"/>
      <c r="L88" s="88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>
        <v>0</v>
      </c>
      <c r="AS88" s="87"/>
      <c r="AT88" s="87">
        <v>0</v>
      </c>
      <c r="AU88" s="87"/>
      <c r="AV88" s="87">
        <v>0</v>
      </c>
      <c r="AW88" s="72" t="e">
        <f>LARGE((H88,J88,L88,N88,P88,R88,T88,V88,X88,Z88,AB88,AD88,AF88,AH88,AL88,AN88,AP88,AR88,AT88,AV88,#REF!,#REF!),1)+LARGE((H88,J88,L88,N88,P88,R88,T88,V88,X88,Z88,AH88,AL88,AB88,AD88,AF88,AP88,AN88,AR88,AT88,AV88,#REF!,#REF!),3)+LARGE((H88,J88,L88,N88,P88,R88,T88,V88,X88,Z88,AB88,AD88,AF88,AH88,AL88,AN88,AP88,AR88,AT88,AV88,#REF!,#REF!),4)+LARGE((H88,J88,L88,N88,P88,R88,T88,V88,X88,Z88,AB88,AD88,AF88,AN88,AP88,AR88,AT88,AV88,AL88,AH88,#REF!,#REF!),5)</f>
        <v>#REF!</v>
      </c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</row>
    <row r="89" spans="1:214" ht="15.75" x14ac:dyDescent="0.25">
      <c r="A89" s="89"/>
      <c r="B89" s="117">
        <v>46</v>
      </c>
      <c r="C89" s="94" t="s">
        <v>109</v>
      </c>
      <c r="D89" s="95" t="s">
        <v>108</v>
      </c>
      <c r="E89" s="96">
        <v>2003</v>
      </c>
      <c r="F89" s="95" t="s">
        <v>49</v>
      </c>
      <c r="G89" s="87"/>
      <c r="H89" s="87"/>
      <c r="I89" s="87"/>
      <c r="J89" s="87"/>
      <c r="K89" s="88"/>
      <c r="L89" s="88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>
        <v>0</v>
      </c>
      <c r="AS89" s="87"/>
      <c r="AT89" s="87">
        <v>0</v>
      </c>
      <c r="AU89" s="87"/>
      <c r="AV89" s="87">
        <v>0</v>
      </c>
      <c r="AW89" s="72" t="e">
        <f>LARGE((H89,J89,L89,N89,P89,R89,T89,V89,X89,Z89,AB89,AD89,AF89,AH89,AL89,AN89,AP89,AR89,AT89,AV89,#REF!,#REF!),1)+LARGE((H89,J89,L89,N89,P89,R89,T89,V89,X89,Z89,AH89,AL89,AB89,AD89,AF89,AP89,AN89,AR89,AT89,AV89,#REF!,#REF!),3)+LARGE((H89,J89,L89,N89,P89,R89,T89,V89,X89,Z89,AB89,AD89,AF89,AH89,AL89,AN89,AP89,AR89,AT89,AV89,#REF!,#REF!),4)+LARGE((H89,J89,L89,N89,P89,R89,T89,V89,X89,Z89,AB89,AD89,AF89,AN89,AP89,AR89,AT89,AV89,AL89,AH89,#REF!,#REF!),5)</f>
        <v>#REF!</v>
      </c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</row>
    <row r="90" spans="1:214" ht="15.75" x14ac:dyDescent="0.25">
      <c r="A90" s="89"/>
      <c r="B90" s="117">
        <v>47</v>
      </c>
      <c r="C90" s="1"/>
      <c r="D90" s="1"/>
      <c r="E90" s="1"/>
      <c r="F90" s="1"/>
      <c r="G90" s="87"/>
      <c r="H90" s="87"/>
      <c r="I90" s="87"/>
      <c r="J90" s="87"/>
      <c r="K90" s="88"/>
      <c r="L90" s="88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>
        <v>0</v>
      </c>
      <c r="AS90" s="87"/>
      <c r="AT90" s="87">
        <v>0</v>
      </c>
      <c r="AU90" s="87"/>
      <c r="AV90" s="87">
        <v>0</v>
      </c>
      <c r="AW90" s="72" t="e">
        <f>LARGE((H90,J90,L90,N90,P90,R90,T90,V90,X90,Z90,AB90,AD90,AF90,AH90,AL90,AN90,AP90,AR90,AT90,AV90,#REF!,#REF!),1)+LARGE((H90,J90,L90,N90,P90,R90,T90,V90,X90,Z90,AH90,AL90,AB90,AD90,AF90,AP90,AN90,AR90,AT90,AV90,#REF!,#REF!),3)+LARGE((H90,J90,L90,N90,P90,R90,T90,V90,X90,Z90,AB90,AD90,AF90,AH90,AL90,AN90,AP90,AR90,AT90,AV90,#REF!,#REF!),4)+LARGE((H90,J90,L90,N90,P90,R90,T90,V90,X90,Z90,AB90,AD90,AF90,AN90,AP90,AR90,AT90,AV90,AL90,AH90,#REF!,#REF!),5)</f>
        <v>#REF!</v>
      </c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</row>
    <row r="91" spans="1:214" ht="15.75" x14ac:dyDescent="0.25">
      <c r="A91" s="89"/>
      <c r="B91" s="117">
        <v>48</v>
      </c>
      <c r="C91" s="120"/>
      <c r="D91" s="120"/>
      <c r="E91" s="120"/>
      <c r="F91" s="120"/>
      <c r="G91" s="87"/>
      <c r="H91" s="87"/>
      <c r="I91" s="87"/>
      <c r="J91" s="87"/>
      <c r="K91" s="88"/>
      <c r="L91" s="88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>
        <v>0</v>
      </c>
      <c r="AS91" s="87"/>
      <c r="AT91" s="87">
        <v>0</v>
      </c>
      <c r="AU91" s="87"/>
      <c r="AV91" s="87">
        <v>0</v>
      </c>
      <c r="AW91" s="72" t="e">
        <f>LARGE((H91,J91,L91,N91,P91,R91,T91,V91,X91,Z91,AB91,AD91,AF91,AH91,AL91,AN91,AP91,AR91,AT91,AV91,#REF!,#REF!),1)+LARGE((H91,J91,L91,N91,P91,R91,T91,V91,X91,Z91,AH91,AL91,AB91,AD91,AF91,AP91,AN91,AR91,AT91,AV91,#REF!,#REF!),3)+LARGE((H91,J91,L91,N91,P91,R91,T91,V91,X91,Z91,AB91,AD91,AF91,AH91,AL91,AN91,AP91,AR91,AT91,AV91,#REF!,#REF!),4)+LARGE((H91,J91,L91,N91,P91,R91,T91,V91,X91,Z91,AB91,AD91,AF91,AN91,AP91,AR91,AT91,AV91,AL91,AH91,#REF!,#REF!),5)</f>
        <v>#REF!</v>
      </c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</row>
    <row r="92" spans="1:214" ht="15.75" x14ac:dyDescent="0.25">
      <c r="A92" s="89"/>
      <c r="B92" s="117">
        <v>49</v>
      </c>
      <c r="C92" s="94" t="s">
        <v>62</v>
      </c>
      <c r="D92" s="95" t="s">
        <v>63</v>
      </c>
      <c r="E92" s="96">
        <v>2002</v>
      </c>
      <c r="F92" s="95" t="s">
        <v>64</v>
      </c>
      <c r="G92" s="87"/>
      <c r="H92" s="87"/>
      <c r="I92" s="87"/>
      <c r="J92" s="87"/>
      <c r="K92" s="88"/>
      <c r="L92" s="88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>
        <v>0</v>
      </c>
      <c r="AS92" s="87"/>
      <c r="AT92" s="87">
        <v>0</v>
      </c>
      <c r="AU92" s="87"/>
      <c r="AV92" s="87">
        <v>0</v>
      </c>
      <c r="AW92" s="72" t="e">
        <f>LARGE((H92,J92,L92,N92,P92,R92,T92,V92,X92,Z92,AB92,AD92,AF92,AH92,AL92,AN92,AP92,AR92,AT92,AV92,#REF!,#REF!),1)+LARGE((H92,J92,L92,N92,P92,R92,T92,V92,X92,Z92,AH92,AL92,AB92,AD92,AF92,AP92,AN92,AR92,AT92,AV92,#REF!,#REF!),3)+LARGE((H92,J92,L92,N92,P92,R92,T92,V92,X92,Z92,AB92,AD92,AF92,AH92,AL92,AN92,AP92,AR92,AT92,AV92,#REF!,#REF!),4)+LARGE((H92,J92,L92,N92,P92,R92,T92,V92,X92,Z92,AB92,AD92,AF92,AN92,AP92,AR92,AT92,AV92,AL92,AH92,#REF!,#REF!),5)</f>
        <v>#REF!</v>
      </c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</row>
    <row r="93" spans="1:214" ht="15.75" x14ac:dyDescent="0.25">
      <c r="A93" s="89"/>
      <c r="B93" s="117">
        <v>50</v>
      </c>
      <c r="C93" s="1"/>
      <c r="D93" s="1"/>
      <c r="E93" s="1"/>
      <c r="F93" s="1"/>
      <c r="G93" s="87"/>
      <c r="H93" s="87"/>
      <c r="I93" s="87"/>
      <c r="J93" s="87"/>
      <c r="K93" s="88"/>
      <c r="L93" s="88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>
        <v>0</v>
      </c>
      <c r="AS93" s="87"/>
      <c r="AT93" s="87">
        <v>0</v>
      </c>
      <c r="AU93" s="87"/>
      <c r="AV93" s="87">
        <v>0</v>
      </c>
      <c r="AW93" s="72" t="e">
        <f>LARGE((H93,J93,L93,N93,P93,R93,T93,V93,X93,Z93,AB93,AD93,AF93,AH93,AL93,AN93,AP93,AR93,AT93,AV93,#REF!,#REF!),1)+LARGE((H93,J93,L93,N93,P93,R93,T93,V93,X93,Z93,AH93,AL93,AB93,AD93,AF93,AP93,AN93,AR93,AT93,AV93,#REF!,#REF!),3)+LARGE((H93,J93,L93,N93,P93,R93,T93,V93,X93,Z93,AB93,AD93,AF93,AH93,AL93,AN93,AP93,AR93,AT93,AV93,#REF!,#REF!),4)+LARGE((H93,J93,L93,N93,P93,R93,T93,V93,X93,Z93,AB93,AD93,AF93,AN93,AP93,AR93,AT93,AV93,AL93,AH93,#REF!,#REF!),5)</f>
        <v>#REF!</v>
      </c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</row>
    <row r="94" spans="1:214" ht="15.75" x14ac:dyDescent="0.25">
      <c r="A94" s="89"/>
      <c r="B94" s="83">
        <v>51</v>
      </c>
      <c r="C94" s="89"/>
      <c r="D94" s="89"/>
      <c r="E94" s="89"/>
      <c r="F94" s="89"/>
      <c r="G94" s="87"/>
      <c r="H94" s="87"/>
      <c r="I94" s="87"/>
      <c r="J94" s="87"/>
      <c r="K94" s="88"/>
      <c r="L94" s="88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>
        <v>0</v>
      </c>
      <c r="AS94" s="87"/>
      <c r="AT94" s="87">
        <v>0</v>
      </c>
      <c r="AU94" s="87"/>
      <c r="AV94" s="87">
        <v>0</v>
      </c>
      <c r="AW94" s="72" t="e">
        <f>LARGE((H94,J94,L94,N94,P94,R94,T94,V94,X94,Z94,AB94,AD94,AF94,AH94,AL94,AN94,AP94,AR94,AT94,AV94,#REF!,#REF!),1)+LARGE((H94,J94,L94,N94,P94,R94,T94,V94,X94,Z94,AH94,AL94,AB94,AD94,AF94,AP94,AN94,AR94,AT94,AV94,#REF!,#REF!),3)+LARGE((H94,J94,L94,N94,P94,R94,T94,V94,X94,Z94,AB94,AD94,AF94,AH94,AL94,AN94,AP94,AR94,AT94,AV94,#REF!,#REF!),4)+LARGE((H94,J94,L94,N94,P94,R94,T94,V94,X94,Z94,AB94,AD94,AF94,AN94,AP94,AR94,AT94,AV94,AL94,AH94,#REF!,#REF!),5)</f>
        <v>#REF!</v>
      </c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</row>
    <row r="95" spans="1:214" ht="15.75" x14ac:dyDescent="0.25">
      <c r="A95" s="89"/>
      <c r="B95" s="83">
        <v>52</v>
      </c>
      <c r="C95" s="89"/>
      <c r="D95" s="89"/>
      <c r="E95" s="89"/>
      <c r="F95" s="89"/>
      <c r="G95" s="87"/>
      <c r="H95" s="87"/>
      <c r="I95" s="87"/>
      <c r="J95" s="87"/>
      <c r="K95" s="88"/>
      <c r="L95" s="88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>
        <v>0</v>
      </c>
      <c r="AS95" s="87"/>
      <c r="AT95" s="87">
        <v>0</v>
      </c>
      <c r="AU95" s="87"/>
      <c r="AV95" s="87">
        <v>0</v>
      </c>
      <c r="AW95" s="72" t="e">
        <f>LARGE((H95,J95,L95,N95,P95,R95,T95,V95,X95,Z95,AB95,AD95,AF95,AH95,AL95,AN95,AP95,AR95,AT95,AV95,#REF!,#REF!),1)+LARGE((H95,J95,L95,N95,P95,R95,T95,V95,X95,Z95,AH95,AL95,AB95,AD95,AF95,AP95,AN95,AR95,AT95,AV95,#REF!,#REF!),3)+LARGE((H95,J95,L95,N95,P95,R95,T95,V95,X95,Z95,AB95,AD95,AF95,AH95,AL95,AN95,AP95,AR95,AT95,AV95,#REF!,#REF!),4)+LARGE((H95,J95,L95,N95,P95,R95,T95,V95,X95,Z95,AB95,AD95,AF95,AN95,AP95,AR95,AT95,AV95,AL95,AH95,#REF!,#REF!),5)</f>
        <v>#REF!</v>
      </c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</row>
    <row r="96" spans="1:214" ht="15.75" x14ac:dyDescent="0.25">
      <c r="A96" s="89"/>
      <c r="B96" s="83">
        <v>53</v>
      </c>
      <c r="C96" s="84" t="s">
        <v>103</v>
      </c>
      <c r="D96" s="93" t="s">
        <v>102</v>
      </c>
      <c r="E96" s="86">
        <v>2003</v>
      </c>
      <c r="F96" s="85"/>
      <c r="G96" s="87"/>
      <c r="H96" s="87"/>
      <c r="I96" s="87"/>
      <c r="J96" s="87"/>
      <c r="K96" s="88"/>
      <c r="L96" s="88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>
        <v>0</v>
      </c>
      <c r="AS96" s="87"/>
      <c r="AT96" s="87">
        <v>0</v>
      </c>
      <c r="AU96" s="87"/>
      <c r="AV96" s="87">
        <v>0</v>
      </c>
      <c r="AW96" s="72" t="e">
        <f>LARGE((H96,J96,L96,N96,P96,R96,T96,V96,X96,Z96,AB96,AD96,AF96,AH96,AL96,AN96,AP96,AR96,AT96,AV96,#REF!,#REF!),1)+LARGE((H96,J96,L96,N96,P96,R96,T96,V96,X96,Z96,AH96,AL96,AB96,AD96,AF96,AP96,AN96,AR96,AT96,AV96,#REF!,#REF!),3)+LARGE((H96,J96,L96,N96,P96,R96,T96,V96,X96,Z96,AB96,AD96,AF96,AH96,AL96,AN96,AP96,AR96,AT96,AV96,#REF!,#REF!),4)+LARGE((H96,J96,L96,N96,P96,R96,T96,V96,X96,Z96,AB96,AD96,AF96,AN96,AP96,AR96,AT96,AV96,AL96,AH96,#REF!,#REF!),5)</f>
        <v>#REF!</v>
      </c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</row>
    <row r="97" spans="1:214" x14ac:dyDescent="0.25">
      <c r="A97" s="89"/>
      <c r="B97" s="83">
        <v>54</v>
      </c>
      <c r="C97" s="84" t="s">
        <v>45</v>
      </c>
      <c r="D97" s="85" t="s">
        <v>46</v>
      </c>
      <c r="E97" s="86">
        <v>2002</v>
      </c>
      <c r="F97" s="85" t="s">
        <v>20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89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</row>
    <row r="98" spans="1:214" ht="15.75" x14ac:dyDescent="0.25">
      <c r="A98" s="89"/>
      <c r="B98" s="83">
        <v>55</v>
      </c>
      <c r="C98" s="84" t="s">
        <v>96</v>
      </c>
      <c r="D98" s="85" t="s">
        <v>95</v>
      </c>
      <c r="E98" s="86">
        <v>2003</v>
      </c>
      <c r="F98" s="85" t="s">
        <v>35</v>
      </c>
      <c r="G98" s="87"/>
      <c r="H98" s="87"/>
      <c r="I98" s="87"/>
      <c r="J98" s="87"/>
      <c r="K98" s="88"/>
      <c r="L98" s="88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>
        <v>0</v>
      </c>
      <c r="AS98" s="87"/>
      <c r="AT98" s="87">
        <v>0</v>
      </c>
      <c r="AU98" s="87"/>
      <c r="AV98" s="87">
        <v>0</v>
      </c>
      <c r="AW98" s="72" t="e">
        <f>LARGE((H98,J98,L98,N98,P98,R98,T98,V98,X98,Z98,AB98,AD98,AF98,AH98,AL98,AN98,AP98,AR98,AT98,AV98,#REF!,#REF!),1)+LARGE((H98,J98,L98,N98,P98,R98,T98,V98,X98,Z98,AH98,AL98,AB98,AD98,AF98,AP98,AN98,AR98,AT98,AV98,#REF!,#REF!),3)+LARGE((H98,J98,L98,N98,P98,R98,T98,V98,X98,Z98,AB98,AD98,AF98,AH98,AL98,AN98,AP98,AR98,AT98,AV98,#REF!,#REF!),4)+LARGE((H98,J98,L98,N98,P98,R98,T98,V98,X98,Z98,AB98,AD98,AF98,AN98,AP98,AR98,AT98,AV98,AL98,AH98,#REF!,#REF!),5)</f>
        <v>#REF!</v>
      </c>
    </row>
    <row r="99" spans="1:214" ht="15.75" x14ac:dyDescent="0.25">
      <c r="A99" s="89"/>
      <c r="B99" s="83">
        <v>56</v>
      </c>
      <c r="C99" s="89"/>
      <c r="D99" s="89"/>
      <c r="E99" s="89"/>
      <c r="F99" s="89"/>
      <c r="G99" s="87"/>
      <c r="H99" s="87"/>
      <c r="I99" s="87"/>
      <c r="J99" s="87"/>
      <c r="K99" s="88"/>
      <c r="L99" s="88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>
        <v>0</v>
      </c>
      <c r="AS99" s="87"/>
      <c r="AT99" s="87">
        <v>0</v>
      </c>
      <c r="AU99" s="87"/>
      <c r="AV99" s="87">
        <v>0</v>
      </c>
      <c r="AW99" s="72" t="e">
        <f>LARGE((H99,J99,L99,N99,P99,R99,T99,V99,X99,Z99,AB99,AD99,AF99,AH99,AL99,AN99,AP99,AR99,AT99,AV99,#REF!,#REF!),1)+LARGE((H99,J99,L99,N99,P99,R99,T99,V99,X99,Z99,AH99,AL99,AB99,AD99,AF99,AP99,AN99,AR99,AT99,AV99,#REF!,#REF!),3)+LARGE((H99,J99,L99,N99,P99,R99,T99,V99,X99,Z99,AB99,AD99,AF99,AH99,AL99,AN99,AP99,AR99,AT99,AV99,#REF!,#REF!),4)+LARGE((H99,J99,L99,N99,P99,R99,T99,V99,X99,Z99,AB99,AD99,AF99,AN99,AP99,AR99,AT99,AV99,AL99,AH99,#REF!,#REF!),5)</f>
        <v>#REF!</v>
      </c>
    </row>
    <row r="100" spans="1:214" ht="15.75" x14ac:dyDescent="0.25">
      <c r="A100" s="89"/>
      <c r="B100" s="83">
        <v>57</v>
      </c>
      <c r="C100" s="112"/>
      <c r="D100" s="112"/>
      <c r="E100" s="91"/>
      <c r="F100" s="112"/>
      <c r="G100" s="87"/>
      <c r="H100" s="87"/>
      <c r="I100" s="87"/>
      <c r="J100" s="87"/>
      <c r="K100" s="88"/>
      <c r="L100" s="88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>
        <v>0</v>
      </c>
      <c r="AS100" s="87"/>
      <c r="AT100" s="87">
        <v>0</v>
      </c>
      <c r="AU100" s="87"/>
      <c r="AV100" s="87">
        <v>0</v>
      </c>
      <c r="AW100" s="72" t="e">
        <f>LARGE((H100,J100,L100,N100,P100,R100,T100,V100,X100,Z100,AB100,AD100,AF100,AH100,AL100,AN100,AP100,AR100,AT100,AV100,#REF!,#REF!),1)+LARGE((H100,J100,L100,N100,P100,R100,T100,V100,X100,Z100,AH100,AL100,AB100,AD100,AF100,AP100,AN100,AR100,AT100,AV100,#REF!,#REF!),3)+LARGE((H100,J100,L100,N100,P100,R100,T100,V100,X100,Z100,AB100,AD100,AF100,AH100,AL100,AN100,AP100,AR100,AT100,AV100,#REF!,#REF!),4)+LARGE((H100,J100,L100,N100,P100,R100,T100,V100,X100,Z100,AB100,AD100,AF100,AN100,AP100,AR100,AT100,AV100,AL100,AH100,#REF!,#REF!),5)</f>
        <v>#REF!</v>
      </c>
    </row>
    <row r="101" spans="1:214" x14ac:dyDescent="0.25">
      <c r="B101" s="113"/>
      <c r="C101" s="114"/>
      <c r="D101" s="114"/>
      <c r="E101" s="115"/>
      <c r="F101" s="114"/>
      <c r="K101" s="6"/>
    </row>
    <row r="102" spans="1:214" x14ac:dyDescent="0.25">
      <c r="B102" s="105"/>
      <c r="C102" s="97"/>
      <c r="D102" s="97"/>
      <c r="E102" s="98"/>
      <c r="F102" s="97"/>
      <c r="K102" s="6"/>
    </row>
    <row r="103" spans="1:214" x14ac:dyDescent="0.25">
      <c r="B103" s="105"/>
      <c r="C103" s="97"/>
      <c r="D103" s="97"/>
      <c r="E103" s="98"/>
      <c r="F103" s="97"/>
      <c r="K103" s="6"/>
    </row>
    <row r="104" spans="1:214" x14ac:dyDescent="0.25">
      <c r="B104" s="105"/>
      <c r="C104" s="97"/>
      <c r="D104" s="97"/>
      <c r="E104" s="98"/>
      <c r="F104" s="97"/>
      <c r="K104" s="6"/>
    </row>
    <row r="105" spans="1:214" x14ac:dyDescent="0.25">
      <c r="B105" s="105"/>
      <c r="C105" s="97"/>
      <c r="D105" s="97"/>
      <c r="E105" s="98"/>
      <c r="F105" s="97"/>
      <c r="K105" s="6"/>
    </row>
    <row r="106" spans="1:214" x14ac:dyDescent="0.25">
      <c r="B106" s="105"/>
      <c r="C106" s="97"/>
      <c r="D106" s="97"/>
      <c r="E106" s="98"/>
      <c r="F106" s="97"/>
      <c r="K106" s="6"/>
    </row>
    <row r="107" spans="1:214" x14ac:dyDescent="0.25">
      <c r="B107" s="105"/>
      <c r="C107" s="97"/>
      <c r="D107" s="97"/>
      <c r="E107" s="98"/>
      <c r="F107" s="97"/>
      <c r="K107" s="6"/>
    </row>
    <row r="108" spans="1:214" x14ac:dyDescent="0.25">
      <c r="B108" s="105"/>
      <c r="C108" s="97"/>
      <c r="D108" s="97"/>
      <c r="E108" s="98"/>
      <c r="F108" s="97"/>
      <c r="K108" s="6"/>
    </row>
    <row r="109" spans="1:214" x14ac:dyDescent="0.25">
      <c r="B109" s="105"/>
      <c r="C109" s="97"/>
      <c r="D109" s="97"/>
      <c r="E109" s="98"/>
      <c r="F109" s="97"/>
      <c r="K109" s="6"/>
    </row>
    <row r="110" spans="1:214" x14ac:dyDescent="0.25">
      <c r="B110" s="105"/>
      <c r="C110" s="97"/>
      <c r="D110" s="97"/>
      <c r="E110" s="98"/>
      <c r="F110" s="97"/>
      <c r="K110" s="6"/>
    </row>
    <row r="111" spans="1:214" x14ac:dyDescent="0.25">
      <c r="B111" s="105"/>
      <c r="C111" s="97"/>
      <c r="D111" s="97"/>
      <c r="E111" s="98"/>
      <c r="F111" s="97"/>
      <c r="K111" s="6"/>
    </row>
    <row r="112" spans="1:214" x14ac:dyDescent="0.25">
      <c r="B112" s="105"/>
      <c r="C112" s="97"/>
      <c r="D112" s="97"/>
      <c r="E112" s="98"/>
      <c r="F112" s="97"/>
      <c r="K112" s="6"/>
    </row>
    <row r="113" spans="2:11" x14ac:dyDescent="0.25">
      <c r="B113" s="105"/>
      <c r="C113" s="97"/>
      <c r="D113" s="97"/>
      <c r="E113" s="98"/>
      <c r="F113" s="97"/>
      <c r="K113" s="6"/>
    </row>
    <row r="114" spans="2:11" x14ac:dyDescent="0.25">
      <c r="B114" s="105"/>
      <c r="C114" s="97"/>
      <c r="D114" s="97"/>
      <c r="E114" s="98"/>
      <c r="F114" s="97"/>
      <c r="K114" s="6"/>
    </row>
    <row r="115" spans="2:11" x14ac:dyDescent="0.25">
      <c r="B115" s="105"/>
      <c r="C115" s="97"/>
      <c r="D115" s="97"/>
      <c r="E115" s="98"/>
      <c r="F115" s="97"/>
      <c r="K115" s="6"/>
    </row>
    <row r="116" spans="2:11" x14ac:dyDescent="0.25">
      <c r="B116" s="105"/>
      <c r="C116" s="97"/>
      <c r="D116" s="97"/>
      <c r="E116" s="98"/>
      <c r="F116" s="97"/>
      <c r="K116" s="6"/>
    </row>
    <row r="117" spans="2:11" x14ac:dyDescent="0.25">
      <c r="B117" s="105"/>
      <c r="C117" s="97"/>
      <c r="D117" s="97"/>
      <c r="E117" s="98"/>
      <c r="F117" s="97"/>
      <c r="K117" s="6"/>
    </row>
    <row r="118" spans="2:11" x14ac:dyDescent="0.25">
      <c r="B118" s="105"/>
      <c r="C118" s="97"/>
      <c r="D118" s="97"/>
      <c r="E118" s="98"/>
      <c r="F118" s="97"/>
      <c r="K118" s="6"/>
    </row>
    <row r="119" spans="2:11" x14ac:dyDescent="0.25">
      <c r="B119" s="105"/>
      <c r="C119" s="97"/>
      <c r="D119" s="97"/>
      <c r="E119" s="98"/>
      <c r="F119" s="97"/>
      <c r="K119" s="17"/>
    </row>
    <row r="120" spans="2:11" x14ac:dyDescent="0.25">
      <c r="B120" s="105"/>
      <c r="C120" s="97"/>
      <c r="D120" s="97"/>
      <c r="E120" s="98"/>
      <c r="F120" s="97"/>
      <c r="K120" s="17"/>
    </row>
    <row r="121" spans="2:11" x14ac:dyDescent="0.25">
      <c r="B121" s="105"/>
      <c r="C121" s="97"/>
      <c r="D121" s="97"/>
      <c r="E121" s="98"/>
      <c r="F121" s="97"/>
      <c r="K121" s="17"/>
    </row>
    <row r="122" spans="2:11" x14ac:dyDescent="0.25">
      <c r="B122" s="105"/>
      <c r="C122" s="97"/>
      <c r="D122" s="97"/>
      <c r="E122" s="98"/>
      <c r="F122" s="97"/>
      <c r="K122" s="17"/>
    </row>
    <row r="123" spans="2:11" x14ac:dyDescent="0.25">
      <c r="B123" s="105"/>
      <c r="C123" s="97"/>
      <c r="D123" s="97"/>
      <c r="E123" s="98"/>
      <c r="F123" s="97"/>
      <c r="K123" s="17"/>
    </row>
    <row r="124" spans="2:11" x14ac:dyDescent="0.25">
      <c r="B124" s="105"/>
      <c r="C124" s="97"/>
      <c r="D124" s="97"/>
      <c r="E124" s="98"/>
      <c r="F124" s="97"/>
      <c r="K124" s="17"/>
    </row>
    <row r="125" spans="2:11" x14ac:dyDescent="0.25">
      <c r="B125" s="105"/>
      <c r="C125" s="97"/>
      <c r="D125" s="97"/>
      <c r="E125" s="98"/>
      <c r="F125" s="97"/>
      <c r="K125" s="17"/>
    </row>
    <row r="126" spans="2:11" x14ac:dyDescent="0.25">
      <c r="B126" s="105"/>
      <c r="C126" s="97"/>
      <c r="D126" s="97"/>
      <c r="E126" s="98"/>
      <c r="F126" s="97"/>
      <c r="K126" s="17"/>
    </row>
    <row r="127" spans="2:11" x14ac:dyDescent="0.25">
      <c r="B127" s="105"/>
      <c r="C127" s="97"/>
      <c r="D127" s="97"/>
      <c r="E127" s="98"/>
      <c r="F127" s="97"/>
      <c r="K127" s="17"/>
    </row>
    <row r="128" spans="2:11" x14ac:dyDescent="0.25">
      <c r="B128" s="105"/>
      <c r="C128" s="97"/>
      <c r="D128" s="97"/>
      <c r="E128" s="98"/>
      <c r="F128" s="97"/>
      <c r="K128" s="17"/>
    </row>
    <row r="129" spans="2:11" x14ac:dyDescent="0.25">
      <c r="B129" s="105"/>
      <c r="C129" s="97"/>
      <c r="D129" s="97"/>
      <c r="E129" s="98"/>
      <c r="F129" s="97"/>
      <c r="K129" s="17"/>
    </row>
    <row r="130" spans="2:11" x14ac:dyDescent="0.25">
      <c r="B130" s="105"/>
      <c r="C130" s="97"/>
      <c r="D130" s="97"/>
      <c r="E130" s="98"/>
      <c r="F130" s="97"/>
      <c r="K130" s="17"/>
    </row>
    <row r="131" spans="2:11" x14ac:dyDescent="0.25">
      <c r="B131" s="105"/>
      <c r="C131" s="97"/>
      <c r="D131" s="97"/>
      <c r="E131" s="98"/>
      <c r="F131" s="97"/>
      <c r="K131" s="17"/>
    </row>
    <row r="132" spans="2:11" x14ac:dyDescent="0.25">
      <c r="B132" s="105"/>
      <c r="C132" s="97"/>
      <c r="D132" s="97"/>
      <c r="E132" s="98"/>
      <c r="F132" s="97"/>
      <c r="K132" s="17"/>
    </row>
    <row r="133" spans="2:11" x14ac:dyDescent="0.25">
      <c r="B133" s="105"/>
      <c r="C133" s="97"/>
      <c r="D133" s="97"/>
      <c r="E133" s="98"/>
      <c r="F133" s="97"/>
      <c r="K133" s="17"/>
    </row>
    <row r="134" spans="2:11" x14ac:dyDescent="0.25">
      <c r="B134" s="105"/>
      <c r="C134" s="97"/>
      <c r="D134" s="97"/>
      <c r="E134" s="98"/>
      <c r="F134" s="97"/>
      <c r="K134" s="17"/>
    </row>
    <row r="135" spans="2:11" x14ac:dyDescent="0.25">
      <c r="B135" s="105"/>
      <c r="C135" s="97"/>
      <c r="D135" s="97"/>
      <c r="E135" s="98"/>
      <c r="F135" s="97"/>
      <c r="K135" s="17"/>
    </row>
    <row r="136" spans="2:11" x14ac:dyDescent="0.25">
      <c r="B136" s="105"/>
      <c r="C136" s="97"/>
      <c r="D136" s="97"/>
      <c r="E136" s="98"/>
      <c r="F136" s="97"/>
      <c r="K136" s="17"/>
    </row>
    <row r="137" spans="2:11" x14ac:dyDescent="0.25">
      <c r="B137" s="105"/>
      <c r="C137" s="97"/>
      <c r="D137" s="97"/>
      <c r="E137" s="98"/>
      <c r="F137" s="97"/>
      <c r="K137" s="17"/>
    </row>
    <row r="138" spans="2:11" x14ac:dyDescent="0.25">
      <c r="B138" s="105"/>
      <c r="C138" s="97"/>
      <c r="D138" s="97"/>
      <c r="E138" s="98"/>
      <c r="F138" s="97"/>
      <c r="K138" s="17"/>
    </row>
    <row r="139" spans="2:11" x14ac:dyDescent="0.25">
      <c r="B139" s="105"/>
      <c r="C139" s="97"/>
      <c r="D139" s="97"/>
      <c r="E139" s="98"/>
      <c r="F139" s="97"/>
      <c r="K139" s="17"/>
    </row>
    <row r="140" spans="2:11" x14ac:dyDescent="0.25">
      <c r="B140" s="105"/>
      <c r="C140" s="97"/>
      <c r="D140" s="97"/>
      <c r="E140" s="98"/>
      <c r="F140" s="97"/>
      <c r="K140" s="17"/>
    </row>
    <row r="141" spans="2:11" x14ac:dyDescent="0.25">
      <c r="B141" s="105"/>
      <c r="C141" s="97"/>
      <c r="D141" s="97"/>
      <c r="E141" s="98"/>
      <c r="F141" s="97"/>
      <c r="K141" s="17"/>
    </row>
    <row r="142" spans="2:11" x14ac:dyDescent="0.25">
      <c r="B142" s="105"/>
      <c r="C142" s="97"/>
      <c r="D142" s="97"/>
      <c r="E142" s="98"/>
      <c r="F142" s="97"/>
      <c r="K142" s="17"/>
    </row>
    <row r="143" spans="2:11" x14ac:dyDescent="0.25">
      <c r="B143" s="105"/>
      <c r="C143" s="97"/>
      <c r="D143" s="97"/>
      <c r="E143" s="98"/>
      <c r="F143" s="97"/>
      <c r="K143" s="17"/>
    </row>
    <row r="144" spans="2:11" x14ac:dyDescent="0.25">
      <c r="B144" s="105"/>
      <c r="C144" s="97"/>
      <c r="D144" s="97"/>
      <c r="E144" s="98"/>
      <c r="F144" s="97"/>
    </row>
    <row r="145" spans="2:6" x14ac:dyDescent="0.25">
      <c r="B145" s="105"/>
      <c r="C145" s="97"/>
      <c r="D145" s="97"/>
      <c r="E145" s="98"/>
      <c r="F145" s="97"/>
    </row>
    <row r="146" spans="2:6" x14ac:dyDescent="0.25">
      <c r="B146" s="105"/>
      <c r="C146" s="97"/>
      <c r="D146" s="97"/>
      <c r="E146" s="98"/>
      <c r="F146" s="97"/>
    </row>
    <row r="147" spans="2:6" x14ac:dyDescent="0.25">
      <c r="B147" s="105"/>
      <c r="C147" s="97"/>
      <c r="D147" s="97"/>
      <c r="E147" s="98"/>
      <c r="F147" s="97"/>
    </row>
    <row r="148" spans="2:6" x14ac:dyDescent="0.25">
      <c r="B148" s="105"/>
      <c r="C148" s="97"/>
      <c r="D148" s="97"/>
      <c r="E148" s="98"/>
      <c r="F148" s="97"/>
    </row>
    <row r="149" spans="2:6" x14ac:dyDescent="0.25">
      <c r="B149" s="105"/>
      <c r="C149" s="97"/>
      <c r="D149" s="97"/>
      <c r="E149" s="98"/>
      <c r="F149" s="97"/>
    </row>
    <row r="150" spans="2:6" x14ac:dyDescent="0.25">
      <c r="B150" s="105"/>
      <c r="C150" s="97"/>
      <c r="D150" s="97"/>
      <c r="E150" s="98"/>
      <c r="F150" s="97"/>
    </row>
    <row r="151" spans="2:6" x14ac:dyDescent="0.25">
      <c r="B151" s="105"/>
      <c r="C151" s="97"/>
      <c r="D151" s="97"/>
      <c r="E151" s="98"/>
      <c r="F151" s="97"/>
    </row>
    <row r="152" spans="2:6" x14ac:dyDescent="0.25">
      <c r="B152" s="105"/>
      <c r="C152" s="97"/>
      <c r="D152" s="97"/>
      <c r="E152" s="98"/>
      <c r="F152" s="97"/>
    </row>
    <row r="153" spans="2:6" x14ac:dyDescent="0.25">
      <c r="C153" s="7">
        <v>1</v>
      </c>
      <c r="D153" s="7">
        <v>20</v>
      </c>
      <c r="E153" s="8"/>
    </row>
    <row r="154" spans="2:6" x14ac:dyDescent="0.25">
      <c r="C154" s="7">
        <v>2</v>
      </c>
      <c r="D154" s="7">
        <v>17</v>
      </c>
      <c r="E154" s="8"/>
    </row>
    <row r="155" spans="2:6" x14ac:dyDescent="0.25">
      <c r="C155" s="7">
        <v>3</v>
      </c>
      <c r="D155" s="7">
        <v>14</v>
      </c>
      <c r="E155" s="8"/>
    </row>
    <row r="156" spans="2:6" x14ac:dyDescent="0.25">
      <c r="C156" s="7">
        <v>3</v>
      </c>
      <c r="D156" s="7">
        <v>14</v>
      </c>
      <c r="E156" s="8"/>
    </row>
    <row r="157" spans="2:6" x14ac:dyDescent="0.25">
      <c r="C157" s="7">
        <v>5</v>
      </c>
      <c r="D157" s="7">
        <v>11</v>
      </c>
      <c r="E157" s="8"/>
    </row>
    <row r="158" spans="2:6" x14ac:dyDescent="0.25">
      <c r="C158" s="7">
        <v>6</v>
      </c>
      <c r="D158" s="7">
        <v>10</v>
      </c>
      <c r="E158" s="8"/>
    </row>
    <row r="159" spans="2:6" x14ac:dyDescent="0.25">
      <c r="C159" s="7">
        <v>7</v>
      </c>
      <c r="D159" s="7">
        <v>9</v>
      </c>
      <c r="E159" s="8"/>
    </row>
    <row r="160" spans="2:6" x14ac:dyDescent="0.25">
      <c r="C160" s="7">
        <v>8</v>
      </c>
      <c r="D160" s="7">
        <v>8</v>
      </c>
      <c r="E160" s="8"/>
    </row>
    <row r="161" spans="3:5" x14ac:dyDescent="0.25">
      <c r="C161" s="7">
        <v>9</v>
      </c>
      <c r="D161" s="7">
        <v>5</v>
      </c>
      <c r="E161" s="8"/>
    </row>
    <row r="162" spans="3:5" x14ac:dyDescent="0.25">
      <c r="C162" s="7">
        <f t="shared" ref="C162:C184" si="0">C161+1</f>
        <v>10</v>
      </c>
      <c r="D162" s="7">
        <f t="shared" ref="D162:D168" si="1">D161-0.2</f>
        <v>4.8</v>
      </c>
      <c r="E162" s="8"/>
    </row>
    <row r="163" spans="3:5" x14ac:dyDescent="0.25">
      <c r="C163" s="7">
        <f t="shared" si="0"/>
        <v>11</v>
      </c>
      <c r="D163" s="7">
        <f t="shared" si="1"/>
        <v>4.5999999999999996</v>
      </c>
      <c r="E163" s="8"/>
    </row>
    <row r="164" spans="3:5" x14ac:dyDescent="0.25">
      <c r="C164" s="7">
        <f t="shared" si="0"/>
        <v>12</v>
      </c>
      <c r="D164" s="7">
        <f t="shared" si="1"/>
        <v>4.3999999999999995</v>
      </c>
      <c r="E164" s="8"/>
    </row>
    <row r="165" spans="3:5" x14ac:dyDescent="0.25">
      <c r="C165" s="7">
        <f t="shared" si="0"/>
        <v>13</v>
      </c>
      <c r="D165" s="7">
        <f t="shared" si="1"/>
        <v>4.1999999999999993</v>
      </c>
      <c r="E165" s="8"/>
    </row>
    <row r="166" spans="3:5" x14ac:dyDescent="0.25">
      <c r="C166" s="7">
        <f t="shared" si="0"/>
        <v>14</v>
      </c>
      <c r="D166" s="7">
        <f t="shared" si="1"/>
        <v>3.9999999999999991</v>
      </c>
      <c r="E166" s="8"/>
    </row>
    <row r="167" spans="3:5" x14ac:dyDescent="0.25">
      <c r="C167" s="7">
        <f t="shared" si="0"/>
        <v>15</v>
      </c>
      <c r="D167" s="7">
        <f t="shared" si="1"/>
        <v>3.7999999999999989</v>
      </c>
      <c r="E167" s="8"/>
    </row>
    <row r="168" spans="3:5" x14ac:dyDescent="0.25">
      <c r="C168" s="7">
        <f t="shared" si="0"/>
        <v>16</v>
      </c>
      <c r="D168" s="7">
        <f t="shared" si="1"/>
        <v>3.5999999999999988</v>
      </c>
      <c r="E168" s="8"/>
    </row>
    <row r="169" spans="3:5" x14ac:dyDescent="0.25">
      <c r="C169" s="7">
        <f t="shared" si="0"/>
        <v>17</v>
      </c>
      <c r="D169" s="7">
        <v>2</v>
      </c>
      <c r="E169" s="8"/>
    </row>
    <row r="170" spans="3:5" x14ac:dyDescent="0.25">
      <c r="C170" s="7">
        <f t="shared" si="0"/>
        <v>18</v>
      </c>
      <c r="D170" s="53">
        <f t="shared" ref="D170:D184" si="2">D169-0.04</f>
        <v>1.96</v>
      </c>
      <c r="E170" s="8"/>
    </row>
    <row r="171" spans="3:5" x14ac:dyDescent="0.25">
      <c r="C171" s="7">
        <f t="shared" si="0"/>
        <v>19</v>
      </c>
      <c r="D171" s="53">
        <f t="shared" si="2"/>
        <v>1.92</v>
      </c>
      <c r="E171" s="8"/>
    </row>
    <row r="172" spans="3:5" x14ac:dyDescent="0.25">
      <c r="C172" s="7">
        <f t="shared" si="0"/>
        <v>20</v>
      </c>
      <c r="D172" s="53">
        <f t="shared" si="2"/>
        <v>1.88</v>
      </c>
      <c r="E172" s="8"/>
    </row>
    <row r="173" spans="3:5" x14ac:dyDescent="0.25">
      <c r="C173" s="7">
        <f t="shared" si="0"/>
        <v>21</v>
      </c>
      <c r="D173" s="53">
        <f t="shared" si="2"/>
        <v>1.8399999999999999</v>
      </c>
      <c r="E173" s="8"/>
    </row>
    <row r="174" spans="3:5" x14ac:dyDescent="0.25">
      <c r="C174" s="7">
        <f t="shared" si="0"/>
        <v>22</v>
      </c>
      <c r="D174" s="53">
        <f t="shared" si="2"/>
        <v>1.7999999999999998</v>
      </c>
      <c r="E174" s="8"/>
    </row>
    <row r="175" spans="3:5" x14ac:dyDescent="0.25">
      <c r="C175" s="7">
        <f t="shared" si="0"/>
        <v>23</v>
      </c>
      <c r="D175" s="53">
        <f t="shared" si="2"/>
        <v>1.7599999999999998</v>
      </c>
      <c r="E175" s="8"/>
    </row>
    <row r="176" spans="3:5" x14ac:dyDescent="0.25">
      <c r="C176" s="7">
        <f t="shared" si="0"/>
        <v>24</v>
      </c>
      <c r="D176" s="53">
        <f t="shared" si="2"/>
        <v>1.7199999999999998</v>
      </c>
      <c r="E176" s="8"/>
    </row>
    <row r="177" spans="3:5" x14ac:dyDescent="0.25">
      <c r="C177" s="7">
        <f t="shared" si="0"/>
        <v>25</v>
      </c>
      <c r="D177" s="53">
        <f t="shared" si="2"/>
        <v>1.6799999999999997</v>
      </c>
      <c r="E177" s="8"/>
    </row>
    <row r="178" spans="3:5" x14ac:dyDescent="0.25">
      <c r="C178" s="7">
        <f t="shared" si="0"/>
        <v>26</v>
      </c>
      <c r="D178" s="53">
        <f t="shared" si="2"/>
        <v>1.6399999999999997</v>
      </c>
      <c r="E178" s="8"/>
    </row>
    <row r="179" spans="3:5" x14ac:dyDescent="0.25">
      <c r="C179" s="7">
        <f t="shared" si="0"/>
        <v>27</v>
      </c>
      <c r="D179" s="53">
        <f t="shared" si="2"/>
        <v>1.5999999999999996</v>
      </c>
      <c r="E179" s="8"/>
    </row>
    <row r="180" spans="3:5" x14ac:dyDescent="0.25">
      <c r="C180" s="7">
        <f t="shared" si="0"/>
        <v>28</v>
      </c>
      <c r="D180" s="53">
        <f t="shared" si="2"/>
        <v>1.5599999999999996</v>
      </c>
      <c r="E180" s="8"/>
    </row>
    <row r="181" spans="3:5" x14ac:dyDescent="0.25">
      <c r="C181" s="7">
        <f t="shared" si="0"/>
        <v>29</v>
      </c>
      <c r="D181" s="53">
        <f t="shared" si="2"/>
        <v>1.5199999999999996</v>
      </c>
      <c r="E181" s="8"/>
    </row>
    <row r="182" spans="3:5" x14ac:dyDescent="0.25">
      <c r="C182" s="7">
        <f t="shared" si="0"/>
        <v>30</v>
      </c>
      <c r="D182" s="53">
        <f t="shared" si="2"/>
        <v>1.4799999999999995</v>
      </c>
      <c r="E182" s="8"/>
    </row>
    <row r="183" spans="3:5" x14ac:dyDescent="0.25">
      <c r="C183" s="7">
        <f t="shared" si="0"/>
        <v>31</v>
      </c>
      <c r="D183" s="53">
        <f t="shared" si="2"/>
        <v>1.4399999999999995</v>
      </c>
      <c r="E183" s="8"/>
    </row>
    <row r="184" spans="3:5" x14ac:dyDescent="0.25">
      <c r="C184" s="7">
        <f t="shared" si="0"/>
        <v>32</v>
      </c>
      <c r="D184" s="53">
        <f t="shared" si="2"/>
        <v>1.3999999999999995</v>
      </c>
      <c r="E184" s="8"/>
    </row>
    <row r="185" spans="3:5" x14ac:dyDescent="0.25">
      <c r="C185" s="7"/>
      <c r="D185" s="7"/>
      <c r="E185" s="8"/>
    </row>
  </sheetData>
  <sortState xmlns:xlrd2="http://schemas.microsoft.com/office/spreadsheetml/2017/richdata2" ref="C7:AW45">
    <sortCondition descending="1" ref="AW7:AW45"/>
    <sortCondition ref="C7:C45"/>
    <sortCondition ref="D7:D45"/>
  </sortState>
  <mergeCells count="66">
    <mergeCell ref="AI4:AJ4"/>
    <mergeCell ref="AS2:AT2"/>
    <mergeCell ref="AS3:AT3"/>
    <mergeCell ref="AS4:AT4"/>
    <mergeCell ref="AU2:AV2"/>
    <mergeCell ref="AU3:AV3"/>
    <mergeCell ref="AO4:AP4"/>
    <mergeCell ref="AO3:AP3"/>
    <mergeCell ref="AK2:AL2"/>
    <mergeCell ref="AK3:AL3"/>
    <mergeCell ref="AQ4:AR4"/>
    <mergeCell ref="D2:F2"/>
    <mergeCell ref="AW2:AW5"/>
    <mergeCell ref="W2:X2"/>
    <mergeCell ref="AC3:AD3"/>
    <mergeCell ref="AU4:AV4"/>
    <mergeCell ref="Y2:Z2"/>
    <mergeCell ref="W4:X4"/>
    <mergeCell ref="AG4:AH4"/>
    <mergeCell ref="AG3:AH3"/>
    <mergeCell ref="AE4:AF4"/>
    <mergeCell ref="AE3:AF3"/>
    <mergeCell ref="AC4:AD4"/>
    <mergeCell ref="U3:V3"/>
    <mergeCell ref="AK4:AL4"/>
    <mergeCell ref="AM4:AN4"/>
    <mergeCell ref="AE2:AF2"/>
    <mergeCell ref="D3:F5"/>
    <mergeCell ref="K4:L4"/>
    <mergeCell ref="Q4:R4"/>
    <mergeCell ref="K3:L3"/>
    <mergeCell ref="M3:N3"/>
    <mergeCell ref="I4:J4"/>
    <mergeCell ref="G4:H4"/>
    <mergeCell ref="M4:N4"/>
    <mergeCell ref="O4:P4"/>
    <mergeCell ref="AC2:AD2"/>
    <mergeCell ref="AM2:AN2"/>
    <mergeCell ref="AM3:AN3"/>
    <mergeCell ref="AQ2:AR2"/>
    <mergeCell ref="AQ3:AR3"/>
    <mergeCell ref="AG2:AH2"/>
    <mergeCell ref="AO2:AP2"/>
    <mergeCell ref="AI2:AJ2"/>
    <mergeCell ref="AI3:AJ3"/>
    <mergeCell ref="U4:V4"/>
    <mergeCell ref="AA4:AB4"/>
    <mergeCell ref="W3:X3"/>
    <mergeCell ref="U2:V2"/>
    <mergeCell ref="AA2:AB2"/>
    <mergeCell ref="Y3:Z3"/>
    <mergeCell ref="Y4:Z4"/>
    <mergeCell ref="AA3:AB3"/>
    <mergeCell ref="S2:T2"/>
    <mergeCell ref="S3:T3"/>
    <mergeCell ref="S4:T4"/>
    <mergeCell ref="G2:H2"/>
    <mergeCell ref="G3:H3"/>
    <mergeCell ref="M2:N2"/>
    <mergeCell ref="I3:J3"/>
    <mergeCell ref="I2:J2"/>
    <mergeCell ref="K2:L2"/>
    <mergeCell ref="Q3:R3"/>
    <mergeCell ref="O2:P2"/>
    <mergeCell ref="O3:P3"/>
    <mergeCell ref="Q2:R2"/>
  </mergeCells>
  <phoneticPr fontId="0" type="noConversion"/>
  <printOptions horizontalCentered="1" gridLinesSet="0"/>
  <pageMargins left="0.5" right="0.5" top="0.5" bottom="0.5" header="0.5" footer="0.75"/>
  <pageSetup scale="40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topLeftCell="A4" zoomScaleNormal="100" workbookViewId="0">
      <selection activeCell="B27" sqref="B27"/>
    </sheetView>
  </sheetViews>
  <sheetFormatPr defaultColWidth="11.42578125" defaultRowHeight="12.75" x14ac:dyDescent="0.2"/>
  <sheetData>
    <row r="1" spans="1:2" x14ac:dyDescent="0.2">
      <c r="A1">
        <v>1</v>
      </c>
      <c r="B1">
        <v>20</v>
      </c>
    </row>
    <row r="2" spans="1:2" x14ac:dyDescent="0.2">
      <c r="A2">
        <v>2</v>
      </c>
      <c r="B2">
        <v>17</v>
      </c>
    </row>
    <row r="3" spans="1:2" x14ac:dyDescent="0.2">
      <c r="A3">
        <v>3</v>
      </c>
      <c r="B3">
        <v>14</v>
      </c>
    </row>
    <row r="4" spans="1:2" x14ac:dyDescent="0.2">
      <c r="A4">
        <v>3</v>
      </c>
      <c r="B4">
        <v>14</v>
      </c>
    </row>
    <row r="5" spans="1:2" x14ac:dyDescent="0.2">
      <c r="A5">
        <v>5</v>
      </c>
      <c r="B5">
        <v>11</v>
      </c>
    </row>
    <row r="6" spans="1:2" x14ac:dyDescent="0.2">
      <c r="A6">
        <v>6</v>
      </c>
      <c r="B6">
        <v>10</v>
      </c>
    </row>
    <row r="7" spans="1:2" x14ac:dyDescent="0.2">
      <c r="A7">
        <v>7</v>
      </c>
      <c r="B7">
        <v>9</v>
      </c>
    </row>
    <row r="8" spans="1:2" x14ac:dyDescent="0.2">
      <c r="A8">
        <v>8</v>
      </c>
      <c r="B8">
        <v>8</v>
      </c>
    </row>
    <row r="9" spans="1:2" x14ac:dyDescent="0.2">
      <c r="A9">
        <v>9</v>
      </c>
      <c r="B9">
        <v>5</v>
      </c>
    </row>
    <row r="10" spans="1:2" x14ac:dyDescent="0.2">
      <c r="A10">
        <f t="shared" ref="A10:A32" si="0">A9+1</f>
        <v>10</v>
      </c>
      <c r="B10">
        <f t="shared" ref="B10:B16" si="1">B9-0.2</f>
        <v>4.8</v>
      </c>
    </row>
    <row r="11" spans="1:2" x14ac:dyDescent="0.2">
      <c r="A11">
        <f t="shared" si="0"/>
        <v>11</v>
      </c>
      <c r="B11">
        <f t="shared" si="1"/>
        <v>4.5999999999999996</v>
      </c>
    </row>
    <row r="12" spans="1:2" x14ac:dyDescent="0.2">
      <c r="A12">
        <f t="shared" si="0"/>
        <v>12</v>
      </c>
      <c r="B12">
        <f t="shared" si="1"/>
        <v>4.3999999999999995</v>
      </c>
    </row>
    <row r="13" spans="1:2" x14ac:dyDescent="0.2">
      <c r="A13">
        <f t="shared" si="0"/>
        <v>13</v>
      </c>
      <c r="B13">
        <f t="shared" si="1"/>
        <v>4.1999999999999993</v>
      </c>
    </row>
    <row r="14" spans="1:2" x14ac:dyDescent="0.2">
      <c r="A14">
        <f t="shared" si="0"/>
        <v>14</v>
      </c>
      <c r="B14">
        <f t="shared" si="1"/>
        <v>3.9999999999999991</v>
      </c>
    </row>
    <row r="15" spans="1:2" x14ac:dyDescent="0.2">
      <c r="A15">
        <f t="shared" si="0"/>
        <v>15</v>
      </c>
      <c r="B15">
        <f t="shared" si="1"/>
        <v>3.7999999999999989</v>
      </c>
    </row>
    <row r="16" spans="1:2" x14ac:dyDescent="0.2">
      <c r="A16">
        <f t="shared" si="0"/>
        <v>16</v>
      </c>
      <c r="B16">
        <f t="shared" si="1"/>
        <v>3.5999999999999988</v>
      </c>
    </row>
    <row r="17" spans="1:2" x14ac:dyDescent="0.2">
      <c r="A17">
        <f t="shared" si="0"/>
        <v>17</v>
      </c>
      <c r="B17">
        <v>2</v>
      </c>
    </row>
    <row r="18" spans="1:2" x14ac:dyDescent="0.2">
      <c r="A18">
        <f t="shared" si="0"/>
        <v>18</v>
      </c>
      <c r="B18">
        <f>B17-0.1</f>
        <v>1.9</v>
      </c>
    </row>
    <row r="19" spans="1:2" x14ac:dyDescent="0.2">
      <c r="A19">
        <f t="shared" si="0"/>
        <v>19</v>
      </c>
      <c r="B19">
        <f t="shared" ref="B19:B32" si="2">B18-0.1</f>
        <v>1.7999999999999998</v>
      </c>
    </row>
    <row r="20" spans="1:2" x14ac:dyDescent="0.2">
      <c r="A20">
        <f t="shared" si="0"/>
        <v>20</v>
      </c>
      <c r="B20">
        <f t="shared" si="2"/>
        <v>1.6999999999999997</v>
      </c>
    </row>
    <row r="21" spans="1:2" x14ac:dyDescent="0.2">
      <c r="A21">
        <f t="shared" si="0"/>
        <v>21</v>
      </c>
      <c r="B21">
        <f t="shared" si="2"/>
        <v>1.5999999999999996</v>
      </c>
    </row>
    <row r="22" spans="1:2" x14ac:dyDescent="0.2">
      <c r="A22">
        <f t="shared" si="0"/>
        <v>22</v>
      </c>
      <c r="B22">
        <f t="shared" si="2"/>
        <v>1.4999999999999996</v>
      </c>
    </row>
    <row r="23" spans="1:2" x14ac:dyDescent="0.2">
      <c r="A23">
        <f t="shared" si="0"/>
        <v>23</v>
      </c>
      <c r="B23">
        <f t="shared" si="2"/>
        <v>1.3999999999999995</v>
      </c>
    </row>
    <row r="24" spans="1:2" x14ac:dyDescent="0.2">
      <c r="A24">
        <f t="shared" si="0"/>
        <v>24</v>
      </c>
      <c r="B24">
        <f t="shared" si="2"/>
        <v>1.2999999999999994</v>
      </c>
    </row>
    <row r="25" spans="1:2" x14ac:dyDescent="0.2">
      <c r="A25">
        <f t="shared" si="0"/>
        <v>25</v>
      </c>
      <c r="B25">
        <f t="shared" si="2"/>
        <v>1.1999999999999993</v>
      </c>
    </row>
    <row r="26" spans="1:2" x14ac:dyDescent="0.2">
      <c r="A26">
        <f t="shared" si="0"/>
        <v>26</v>
      </c>
      <c r="B26">
        <f t="shared" si="2"/>
        <v>1.0999999999999992</v>
      </c>
    </row>
    <row r="27" spans="1:2" x14ac:dyDescent="0.2">
      <c r="A27">
        <f t="shared" si="0"/>
        <v>27</v>
      </c>
      <c r="B27">
        <f t="shared" si="2"/>
        <v>0.99999999999999922</v>
      </c>
    </row>
    <row r="28" spans="1:2" x14ac:dyDescent="0.2">
      <c r="A28">
        <f t="shared" si="0"/>
        <v>28</v>
      </c>
      <c r="B28">
        <f t="shared" si="2"/>
        <v>0.89999999999999925</v>
      </c>
    </row>
    <row r="29" spans="1:2" x14ac:dyDescent="0.2">
      <c r="A29">
        <f t="shared" si="0"/>
        <v>29</v>
      </c>
      <c r="B29">
        <f t="shared" si="2"/>
        <v>0.79999999999999927</v>
      </c>
    </row>
    <row r="30" spans="1:2" x14ac:dyDescent="0.2">
      <c r="A30">
        <f t="shared" si="0"/>
        <v>30</v>
      </c>
      <c r="B30">
        <f t="shared" si="2"/>
        <v>0.69999999999999929</v>
      </c>
    </row>
    <row r="31" spans="1:2" x14ac:dyDescent="0.2">
      <c r="A31">
        <f t="shared" si="0"/>
        <v>31</v>
      </c>
      <c r="B31">
        <f t="shared" si="2"/>
        <v>0.59999999999999931</v>
      </c>
    </row>
    <row r="32" spans="1:2" x14ac:dyDescent="0.2">
      <c r="A32">
        <f t="shared" si="0"/>
        <v>32</v>
      </c>
      <c r="B32">
        <f t="shared" si="2"/>
        <v>0.49999999999999933</v>
      </c>
    </row>
  </sheetData>
  <phoneticPr fontId="6" type="noConversion"/>
  <pageMargins left="0.75" right="0.75" top="1" bottom="1" header="0.5" footer="0.5"/>
  <pageSetup paperSize="1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FULL RESULTS</vt:lpstr>
      <vt:lpstr>Sheet1</vt:lpstr>
      <vt:lpstr>multiple</vt:lpstr>
      <vt:lpstr>'FULL RESULTS'!Print_Area</vt:lpstr>
      <vt:lpstr>TEST</vt:lpstr>
      <vt:lpstr>UMM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Microsoft Corporation</dc:creator>
  <cp:lastModifiedBy>sandra</cp:lastModifiedBy>
  <cp:lastPrinted>2017-07-16T14:56:18Z</cp:lastPrinted>
  <dcterms:created xsi:type="dcterms:W3CDTF">2001-02-06T19:47:40Z</dcterms:created>
  <dcterms:modified xsi:type="dcterms:W3CDTF">2018-11-27T19:34:56Z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498563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TS006089134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Team roster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Team roster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UALocComments">
    <vt:lpwstr>UpdatesNotHO13. NoFix_xCubeTransition</vt:lpwstr>
  </property>
  <property fmtid="{D5CDD505-2E9C-101B-9397-08002B2CF9AE}" pid="27" name="Applications">
    <vt:lpwstr>79;#Template 12;#184;#Office 2000;#182;#Office XP;#22;#Excel 2003;#23;#Microsoft Office Excel 2007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June 2003 Retrofit_x000d_
XL batch 2</vt:lpwstr>
  </property>
  <property fmtid="{D5CDD505-2E9C-101B-9397-08002B2CF9AE}" pid="33" name="PublishStatusLookup">
    <vt:lpwstr>262175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TP006089134</vt:lpwstr>
  </property>
</Properties>
</file>